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M\Housing Finance Branch Navi Mumbai\Tejasvi Kumar Landge\"/>
    </mc:Choice>
  </mc:AlternateContent>
  <xr:revisionPtr revIDLastSave="0" documentId="13_ncr:1_{AAC7C32E-15C2-4083-9543-C2E945C948F7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Q2" i="4"/>
  <c r="G29" i="4"/>
  <c r="G28" i="4"/>
  <c r="C12" i="25" l="1"/>
  <c r="C5" i="25" l="1"/>
  <c r="C4" i="25"/>
  <c r="C3" i="25"/>
  <c r="P2" i="4"/>
  <c r="Q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<sst xmlns="http://schemas.openxmlformats.org/spreadsheetml/2006/main" count="133" uniqueCount="91">
  <si>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</si>
  <si>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</si>
  <si>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</si>
  <si>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</si>
  <si>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</si>
  <si>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</si>
  <si>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</si>
  <si>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</si>
  <si>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</si>
  <si>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</si>
  <si>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</si>
  <si>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</si>
  <si>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</si>
  <si>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</si>
  <si>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</si>
  <si>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</si>
  <si>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</si>
  <si>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</si>
  <si>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</si>
  <si>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</si>
  <si>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</si>
  <si>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</si>
  <si>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</si>
  <si>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</si>
  <si>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</si>
  <si>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</si>
  <si>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</si>
  <si>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</si>
  <si>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</si>
  <si>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</si>
  <si>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</si>
  <si>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</si>
  <si>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</si>
  <si>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</si>
  <si>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</si>
  <si>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</si>
  <si>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</si>
  <si>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</si>
  <si>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</si>
  <si>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</si>
  <si>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</si>
  <si>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</si>
  <si>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</si>
  <si>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</si>
  <si>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</si>
  <si>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</si>
  <si>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</si>
  <si>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</si>
  <si>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</si>
  <si>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</si>
  <si>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</si>
  <si>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</si>
  <si>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</si>
  <si>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</si>
  <si>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</si>
  <si>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</si>
  <si>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</si>
  <si>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</si>
  <si>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</si>
  <si>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</si>
  <si>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</si>
  <si>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</si>
  <si>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</si>
  <si>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</si>
  <si>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</si>
  <si>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</si>
  <si>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</si>
  <si>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</si>
  <si>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</si>
  <si>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</si>
  <si>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</si>
  <si>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</si>
  <si>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</si>
  <si>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</si>
  <si>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</si>
  <si>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</si>
  <si>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</si>
  <si>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</si>
  <si>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</si>
  <si>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</si>
  <si>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</si>
  <si>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</si>
  <si>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</si>
  <si>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</si>
  <si>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BALC</t>
  </si>
  <si>
    <t>TACA</t>
  </si>
  <si>
    <t>27.12.2024</t>
  </si>
  <si>
    <t>IGR-14.11.24</t>
  </si>
  <si>
    <t>IGR-24.08.23</t>
  </si>
  <si>
    <t>IGR-12.05.23</t>
  </si>
  <si>
    <t>IGR-27.04.23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</si>
</sst>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EEA4C-9250-4C2B-B2F0-D9DDDF1A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96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DDA54-268D-4F0E-9EE5-0475AE217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E0C066-52B8-4B19-B731-A55BBBFD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867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53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2D1F0-7973-4318-A905-E420FE11A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966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14500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12000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12000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14500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670</v>
      </c>
      <c r="C18" s="20"/>
    </row>
    <row r="19" spans="1:4" x14ac:dyDescent="0.25">
      <c r="A19" s="13" t="s">
        <v>73</v>
      </c>
      <c r="B19" s="24">
        <f>B18*B16</f>
        <v>9715000</v>
      </c>
      <c r="C19" s="65"/>
      <c r="D19" s="58"/>
    </row>
    <row r="20" spans="1:4" x14ac:dyDescent="0.25">
      <c r="A20" s="13" t="s">
        <v>24</v>
      </c>
      <c r="B20" s="25">
        <f>B19*90%</f>
        <v>8743500</v>
      </c>
      <c r="C20" s="24"/>
      <c r="D20" s="58"/>
    </row>
    <row r="21" spans="1:4" x14ac:dyDescent="0.25">
      <c r="A21" s="13" t="s">
        <v>25</v>
      </c>
      <c r="B21" s="25">
        <f>B19*80%</f>
        <v>7772000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1675000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20239.583333333332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workbookViewId="0"/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2" x14ac:dyDescent="0.25">
      <c r="A2" s="4">
        <v>1</v>
      </c>
      <c r="B2" s="4">
        <f t="shared" ref="B2:B16" si="0">Q2</f>
        <v>670</v>
      </c>
      <c r="C2" s="4">
        <f t="shared" ref="C2:C16" si="1">B2*1.2</f>
        <v>804</v>
      </c>
      <c r="D2" s="4">
        <f t="shared" ref="D2:D16" si="2">C2*1.2</f>
        <v>964.8</v>
      </c>
      <c r="E2" s="5">
        <f t="shared" ref="E2:E16" si="3">R2</f>
        <v>8933066</v>
      </c>
      <c r="F2" s="4">
        <f t="shared" ref="F2:F15" si="4">ROUND((E2/B2),0)</f>
        <v>13333</v>
      </c>
      <c r="G2" s="4">
        <f t="shared" ref="G2:G15" si="5">ROUND((E2/C2),0)</f>
        <v>11111</v>
      </c>
      <c r="H2" s="4">
        <f t="shared" ref="H2:H15" si="6">ROUND((E2/D2),0)</f>
        <v>9259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622+48</f>
        <v>670</v>
      </c>
      <c r="R2" s="2">
        <v>8933066</v>
      </c>
      <c r="S2" s="2" t="s">
        <v>87</v>
      </c>
      <c r="T2" s="2"/>
      <c r="U2" s="2"/>
      <c r="V2" s="2"/>
    </row>
    <row r="3" spans="1:22" x14ac:dyDescent="0.25">
      <c r="A3" s="4">
        <v>2</v>
      </c>
      <c r="B3" s="4">
        <f t="shared" si="0"/>
        <v>375</v>
      </c>
      <c r="C3" s="4">
        <f t="shared" si="1"/>
        <v>450</v>
      </c>
      <c r="D3" s="4">
        <f t="shared" si="2"/>
        <v>540</v>
      </c>
      <c r="E3" s="5">
        <f t="shared" si="3"/>
        <v>5100000</v>
      </c>
      <c r="F3" s="4">
        <f t="shared" si="4"/>
        <v>13600</v>
      </c>
      <c r="G3" s="4">
        <f t="shared" si="5"/>
        <v>11333</v>
      </c>
      <c r="H3" s="4">
        <f t="shared" si="6"/>
        <v>9444</v>
      </c>
      <c r="I3" s="4">
        <f t="shared" si="7"/>
        <v>0</v>
      </c>
      <c r="J3" s="4">
        <f t="shared" si="8"/>
        <v>0</v>
      </c>
      <c r="O3">
        <v>0</v>
      </c>
      <c r="P3">
        <v>450</v>
      </c>
      <c r="Q3">
        <f t="shared" ref="Q2:Q10" si="10">P3/1.2</f>
        <v>375</v>
      </c>
      <c r="R3" s="2">
        <v>5100000</v>
      </c>
      <c r="S3" s="2" t="s">
        <v>88</v>
      </c>
      <c r="T3" s="2"/>
      <c r="U3" s="2"/>
      <c r="V3" s="2"/>
    </row>
    <row r="4" spans="1:22" x14ac:dyDescent="0.25">
      <c r="A4" s="4">
        <v>3</v>
      </c>
      <c r="B4" s="4">
        <f t="shared" si="0"/>
        <v>747</v>
      </c>
      <c r="C4" s="4">
        <f t="shared" si="1"/>
        <v>896.4</v>
      </c>
      <c r="D4" s="4">
        <f t="shared" si="2"/>
        <v>1075.6799999999998</v>
      </c>
      <c r="E4" s="5">
        <f t="shared" si="3"/>
        <v>9980000</v>
      </c>
      <c r="F4" s="4">
        <f t="shared" si="4"/>
        <v>13360</v>
      </c>
      <c r="G4" s="4">
        <f t="shared" si="5"/>
        <v>11133</v>
      </c>
      <c r="H4" s="4">
        <f t="shared" si="6"/>
        <v>9278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747</v>
      </c>
      <c r="R4" s="2">
        <v>9980000</v>
      </c>
      <c r="S4" s="2" t="s">
        <v>89</v>
      </c>
      <c r="T4" s="2"/>
      <c r="U4" s="2"/>
      <c r="V4" s="2"/>
    </row>
    <row r="5" spans="1:22" x14ac:dyDescent="0.25">
      <c r="A5" s="4">
        <v>4</v>
      </c>
      <c r="B5" s="4">
        <f t="shared" si="0"/>
        <v>747</v>
      </c>
      <c r="C5" s="4">
        <f t="shared" si="1"/>
        <v>896.4</v>
      </c>
      <c r="D5" s="4">
        <f t="shared" si="2"/>
        <v>1075.6799999999998</v>
      </c>
      <c r="E5" s="5">
        <f t="shared" si="3"/>
        <v>10187500</v>
      </c>
      <c r="F5" s="4">
        <f t="shared" si="4"/>
        <v>13638</v>
      </c>
      <c r="G5" s="4">
        <f t="shared" si="5"/>
        <v>11365</v>
      </c>
      <c r="H5" s="4">
        <f t="shared" si="6"/>
        <v>9471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747</v>
      </c>
      <c r="R5" s="2">
        <v>10187500</v>
      </c>
      <c r="S5" s="2" t="s">
        <v>90</v>
      </c>
      <c r="T5" s="2"/>
      <c r="U5" s="2"/>
      <c r="V5" s="2"/>
    </row>
    <row r="6" spans="1:22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  <c r="T6" s="2"/>
      <c r="U6" s="2"/>
      <c r="V6" s="2"/>
    </row>
    <row r="7" spans="1:22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  <c r="T7" s="2"/>
      <c r="U7" s="2"/>
      <c r="V7" s="2"/>
    </row>
    <row r="8" spans="1:22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  <c r="T8" s="2"/>
      <c r="U8" s="2"/>
      <c r="V8" s="2"/>
    </row>
    <row r="9" spans="1:22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22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22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22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22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22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22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22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45" t="s">
        <v>83</v>
      </c>
      <c r="G26" s="45">
        <v>622</v>
      </c>
    </row>
    <row r="27" spans="1:19" s="9" customFormat="1" x14ac:dyDescent="0.25">
      <c r="F27" s="45" t="s">
        <v>84</v>
      </c>
      <c r="G27" s="45">
        <v>48</v>
      </c>
    </row>
    <row r="28" spans="1:19" s="9" customFormat="1" x14ac:dyDescent="0.25">
      <c r="C28" s="60" t="s">
        <v>74</v>
      </c>
      <c r="D28" s="60" t="s">
        <v>86</v>
      </c>
      <c r="F28" s="45" t="s">
        <v>85</v>
      </c>
      <c r="G28" s="45">
        <f>SUM(G26:G27)</f>
        <v>670</v>
      </c>
    </row>
    <row r="29" spans="1:19" s="9" customFormat="1" x14ac:dyDescent="0.25">
      <c r="C29" s="60" t="s">
        <v>1</v>
      </c>
      <c r="D29" s="60">
        <v>9626830</v>
      </c>
      <c r="F29" s="45" t="s">
        <v>71</v>
      </c>
      <c r="G29" s="45">
        <f>G28*1.2</f>
        <v>804</v>
      </c>
      <c r="H29" s="9">
        <f>G29/G28</f>
        <v>1.2</v>
      </c>
    </row>
    <row r="30" spans="1:19" s="9" customFormat="1" x14ac:dyDescent="0.25">
      <c r="F30" s="45" t="s">
        <v>72</v>
      </c>
      <c r="G30" s="45">
        <v>14000</v>
      </c>
    </row>
    <row r="31" spans="1:19" s="9" customFormat="1" x14ac:dyDescent="0.25">
      <c r="C31" s="63"/>
      <c r="D31" s="63"/>
      <c r="F31" s="63" t="s">
        <v>73</v>
      </c>
      <c r="G31" s="63">
        <f>G28*G30</f>
        <v>9380000</v>
      </c>
      <c r="H31" s="9">
        <f>G31/D29</f>
        <v>0.97436019956725106</v>
      </c>
    </row>
    <row r="32" spans="1:19" s="9" customFormat="1" x14ac:dyDescent="0.25">
      <c r="C32" s="63"/>
      <c r="D32" s="63"/>
      <c r="F32" s="63" t="s">
        <v>24</v>
      </c>
      <c r="G32" s="63">
        <f>G31*90%</f>
        <v>8442000</v>
      </c>
    </row>
    <row r="33" spans="3:7" s="9" customFormat="1" x14ac:dyDescent="0.25">
      <c r="C33" s="63"/>
      <c r="D33" s="63"/>
      <c r="F33" s="63" t="s">
        <v>25</v>
      </c>
      <c r="G33" s="63">
        <f>G31*80%</f>
        <v>7504000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16"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2025-01-27T11:34:51Z</dcterms:modified>
</cp:coreProperties>
</file>