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Manish bamb\"/>
    </mc:Choice>
  </mc:AlternateContent>
  <bookViews>
    <workbookView xWindow="0" yWindow="0" windowWidth="20490" windowHeight="7755" tabRatio="932" activeTab="3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41" r:id="rId7"/>
    <sheet name="IGR" sheetId="40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0" i="23" l="1"/>
  <c r="D29" i="23" l="1"/>
  <c r="C18" i="25" l="1"/>
  <c r="O24" i="4" l="1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Q6" i="4"/>
  <c r="P19" i="4" l="1"/>
  <c r="Q19" i="4" s="1"/>
  <c r="Q10" i="4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30" i="24" l="1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l="1"/>
  <c r="C25" i="23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/>
  <c r="H16" i="4" s="1"/>
</calcChain>
</file>

<file path=xl/sharedStrings.xml><?xml version="1.0" encoding="utf-8"?>
<sst xmlns="http://schemas.openxmlformats.org/spreadsheetml/2006/main" count="130" uniqueCount="99">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</sst>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" fontId="0" fillId="0" borderId="0" xfId="0" applyNumberFormat="1"/>
    <xf numFmtId="1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2" fillId="0" borderId="0" xfId="0" applyFont="1" applyBorder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46019</xdr:colOff>
      <xdr:row>30</xdr:row>
      <xdr:rowOff>170714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47619" cy="58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93638</xdr:colOff>
      <xdr:row>31</xdr:row>
      <xdr:rowOff>46881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95238" cy="59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493714</xdr:colOff>
      <xdr:row>30</xdr:row>
      <xdr:rowOff>170714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5714" cy="58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418362</xdr:colOff>
      <xdr:row>30</xdr:row>
      <xdr:rowOff>18333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04762" cy="57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zoomScale="85" zoomScaleNormal="85" workbookViewId="0">
      <selection activeCell="E13" sqref="E13"/>
    </sheetView>
  </sheetViews>
  <sheetFormatPr defaultRowHeight="1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40735</v>
      </c>
      <c r="F2" s="75"/>
      <c r="G2" s="121" t="s">
        <v>76</v>
      </c>
      <c r="H2" s="122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38700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38700</v>
      </c>
      <c r="D5" s="57" t="s">
        <v>61</v>
      </c>
      <c r="E5" s="58">
        <f>ROUND(C5/10.764,0)</f>
        <v>3595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14500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24200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24200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38700</v>
      </c>
      <c r="D10" s="57" t="s">
        <v>61</v>
      </c>
      <c r="E10" s="58">
        <f>ROUND(C10/10.764,0)</f>
        <v>3595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2025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2024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1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59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1120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C16*E10</f>
        <v>4026400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2240000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3"/>
      <c r="L1" s="123"/>
      <c r="M1" s="123"/>
      <c r="N1" s="123"/>
      <c r="O1" s="123"/>
      <c r="P1" s="123"/>
      <c r="Q1" s="123"/>
      <c r="R1" s="123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opLeftCell="A4" zoomScaleNormal="100" workbookViewId="0">
      <selection activeCell="H16" sqref="H16"/>
    </sheetView>
  </sheetViews>
  <sheetFormatPr defaultRowHeight="15"/>
  <cols>
    <col min="1" max="1" width="21.7109375" bestFit="1" customWidth="1"/>
    <col min="2" max="2" width="15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6000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4000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f>C9-C7</f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E11" s="75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124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4000</v>
      </c>
      <c r="D14" s="23"/>
      <c r="F14" s="78"/>
      <c r="G14" s="118"/>
    </row>
    <row r="15" spans="1:8">
      <c r="B15" s="19"/>
      <c r="C15" s="20"/>
      <c r="D15" s="23"/>
      <c r="F15" s="78"/>
      <c r="G15" s="118"/>
      <c r="H15" t="s">
        <v>98</v>
      </c>
    </row>
    <row r="16" spans="1:8">
      <c r="A16" s="28" t="s">
        <v>23</v>
      </c>
      <c r="B16" s="29"/>
      <c r="C16" s="21">
        <f>C14+C13</f>
        <v>6000</v>
      </c>
      <c r="D16" s="21"/>
      <c r="E16" s="61"/>
      <c r="F16" s="78"/>
      <c r="G16" s="118"/>
    </row>
    <row r="17" spans="1:8">
      <c r="B17" s="24"/>
      <c r="C17" s="25"/>
      <c r="D17" s="25"/>
      <c r="F17" s="78"/>
      <c r="G17" s="118"/>
      <c r="H17" s="119"/>
    </row>
    <row r="18" spans="1:8" ht="16.5">
      <c r="A18" s="28" t="s">
        <v>94</v>
      </c>
      <c r="B18" s="7"/>
      <c r="C18" s="76">
        <v>888</v>
      </c>
      <c r="D18" s="76"/>
      <c r="E18" s="77"/>
      <c r="F18" s="78"/>
      <c r="G18" s="78"/>
    </row>
    <row r="19" spans="1:8">
      <c r="A19" s="15"/>
      <c r="B19" s="6"/>
      <c r="C19" s="30">
        <f>C18*C16</f>
        <v>5328000</v>
      </c>
      <c r="D19" s="78" t="s">
        <v>68</v>
      </c>
      <c r="E19" s="30"/>
      <c r="F19" s="78"/>
      <c r="G19" s="118"/>
    </row>
    <row r="20" spans="1:8">
      <c r="A20" s="15"/>
      <c r="B20" s="61">
        <f>C20*80</f>
        <v>383616000</v>
      </c>
      <c r="C20" s="31">
        <f>C19*90%</f>
        <v>4795200</v>
      </c>
      <c r="D20" s="78" t="s">
        <v>24</v>
      </c>
      <c r="E20" s="31"/>
      <c r="F20" s="78"/>
      <c r="G20" s="118"/>
    </row>
    <row r="21" spans="1:8">
      <c r="A21" s="15"/>
      <c r="C21" s="31">
        <f>C19*80%</f>
        <v>4262400</v>
      </c>
      <c r="D21" s="78" t="s">
        <v>25</v>
      </c>
      <c r="E21" s="31"/>
      <c r="F21" s="78"/>
      <c r="G21" s="78"/>
    </row>
    <row r="22" spans="1:8">
      <c r="A22" s="15"/>
      <c r="F22" s="78"/>
      <c r="G22" s="78"/>
    </row>
    <row r="23" spans="1:8">
      <c r="A23" s="32" t="s">
        <v>26</v>
      </c>
      <c r="B23" s="33"/>
      <c r="C23" s="34">
        <f>C4*C18</f>
        <v>1776000</v>
      </c>
      <c r="D23" s="34">
        <f>D4*D18</f>
        <v>0</v>
      </c>
    </row>
    <row r="24" spans="1:8">
      <c r="A24" s="15" t="s">
        <v>27</v>
      </c>
    </row>
    <row r="25" spans="1:8">
      <c r="A25" s="35" t="s">
        <v>28</v>
      </c>
      <c r="B25" s="16"/>
      <c r="C25" s="31">
        <f>C19*0.025/12</f>
        <v>11100</v>
      </c>
      <c r="D25" s="31"/>
    </row>
    <row r="26" spans="1:8">
      <c r="C26" s="31"/>
      <c r="D26" s="31"/>
    </row>
    <row r="27" spans="1:8">
      <c r="C27" s="31"/>
      <c r="D27" s="31"/>
    </row>
    <row r="28" spans="1:8">
      <c r="C28"/>
      <c r="D28" s="119"/>
    </row>
    <row r="29" spans="1:8">
      <c r="C29">
        <v>104.09</v>
      </c>
      <c r="D29" s="120">
        <f>C29*10.764</f>
        <v>1120.4247599999999</v>
      </c>
    </row>
    <row r="30" spans="1:8">
      <c r="C30">
        <v>4.6500000000000004</v>
      </c>
      <c r="D30" s="120">
        <f>C30*10.764</f>
        <v>50.052599999999998</v>
      </c>
      <c r="E30" s="119"/>
    </row>
    <row r="31" spans="1:8">
      <c r="C31"/>
      <c r="D31" s="119"/>
      <c r="E31" s="119"/>
      <c r="F31" s="119"/>
    </row>
    <row r="32" spans="1:8">
      <c r="C32"/>
      <c r="D32" s="119"/>
    </row>
    <row r="33" spans="1:5">
      <c r="C33"/>
      <c r="D33" s="120"/>
      <c r="E33" s="119"/>
    </row>
    <row r="34" spans="1:5">
      <c r="C34"/>
      <c r="D34"/>
    </row>
    <row r="35" spans="1:5">
      <c r="C35"/>
      <c r="D35"/>
    </row>
    <row r="36" spans="1:5">
      <c r="C36"/>
      <c r="D36"/>
    </row>
    <row r="37" spans="1:5">
      <c r="C37"/>
      <c r="D37"/>
    </row>
    <row r="38" spans="1:5">
      <c r="C38"/>
      <c r="D38"/>
    </row>
    <row r="39" spans="1:5">
      <c r="C39"/>
      <c r="D39"/>
    </row>
    <row r="40" spans="1:5">
      <c r="C40"/>
      <c r="D40"/>
    </row>
    <row r="46" spans="1:5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abSelected="1" topLeftCell="D1" zoomScaleNormal="100" workbookViewId="0">
      <selection activeCell="R12" sqref="R12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8.140625" customWidth="1"/>
    <col min="10" max="10" width="7.7109375" customWidth="1"/>
    <col min="11" max="13" width="0" hidden="1" customWidth="1"/>
    <col min="14" max="14" width="8.2851562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/>
      <c r="O5" s="75"/>
      <c r="P5" s="75"/>
      <c r="Q5" s="75"/>
      <c r="R5" s="2"/>
      <c r="S5" s="2"/>
      <c r="T5" s="2"/>
    </row>
    <row r="6" spans="1:35">
      <c r="A6" s="4">
        <f t="shared" si="0"/>
        <v>0</v>
      </c>
      <c r="B6" s="4">
        <f t="shared" si="1"/>
        <v>791.66666666666674</v>
      </c>
      <c r="C6" s="4">
        <f t="shared" si="2"/>
        <v>950</v>
      </c>
      <c r="D6" s="4">
        <f t="shared" si="3"/>
        <v>1140</v>
      </c>
      <c r="E6" s="5">
        <f t="shared" si="4"/>
        <v>4100000</v>
      </c>
      <c r="F6" s="66">
        <f t="shared" si="5"/>
        <v>5179</v>
      </c>
      <c r="G6" s="66">
        <f t="shared" si="6"/>
        <v>4316</v>
      </c>
      <c r="H6" s="66">
        <f t="shared" si="7"/>
        <v>3596</v>
      </c>
      <c r="I6" s="66">
        <f t="shared" si="8"/>
        <v>0</v>
      </c>
      <c r="J6" s="66">
        <f t="shared" si="9"/>
        <v>0</v>
      </c>
      <c r="K6" s="67"/>
      <c r="L6" s="67"/>
      <c r="M6" s="67"/>
      <c r="N6" s="67"/>
      <c r="O6" s="75"/>
      <c r="P6" s="75">
        <v>950</v>
      </c>
      <c r="Q6" s="75">
        <f t="shared" ref="Q6" si="10">P6/1.2</f>
        <v>791.66666666666674</v>
      </c>
      <c r="R6" s="2">
        <v>4100000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 s="75">
        <v>0</v>
      </c>
      <c r="P7" s="75">
        <v>0</v>
      </c>
      <c r="Q7" s="75"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 s="75">
        <v>0</v>
      </c>
      <c r="P8" s="75">
        <v>0</v>
      </c>
      <c r="Q8" s="75"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 s="75">
        <v>0</v>
      </c>
      <c r="P9" s="75">
        <v>0</v>
      </c>
      <c r="Q9" s="75"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1025</v>
      </c>
      <c r="C10" s="4">
        <f t="shared" si="2"/>
        <v>1230</v>
      </c>
      <c r="D10" s="4">
        <f t="shared" si="3"/>
        <v>1476</v>
      </c>
      <c r="E10" s="5">
        <f t="shared" si="4"/>
        <v>6100000</v>
      </c>
      <c r="F10" s="4">
        <f t="shared" si="5"/>
        <v>5951</v>
      </c>
      <c r="G10" s="4">
        <f t="shared" si="6"/>
        <v>4959</v>
      </c>
      <c r="H10" s="4">
        <f t="shared" si="7"/>
        <v>4133</v>
      </c>
      <c r="I10" s="4">
        <f t="shared" si="8"/>
        <v>0</v>
      </c>
      <c r="J10" s="4">
        <f t="shared" si="9"/>
        <v>0</v>
      </c>
      <c r="O10" s="75">
        <v>0</v>
      </c>
      <c r="P10" s="75">
        <v>1230</v>
      </c>
      <c r="Q10" s="75">
        <f t="shared" ref="Q10" si="11">P10/1.2</f>
        <v>1025</v>
      </c>
      <c r="R10" s="2">
        <v>6100000</v>
      </c>
      <c r="S10" s="2"/>
    </row>
    <row r="11" spans="1:35" ht="16.5">
      <c r="A11" s="4">
        <f t="shared" si="0"/>
        <v>0</v>
      </c>
      <c r="B11" s="4">
        <f t="shared" si="1"/>
        <v>833.33333333333337</v>
      </c>
      <c r="C11" s="4">
        <f t="shared" si="2"/>
        <v>1000</v>
      </c>
      <c r="D11" s="4">
        <f t="shared" si="3"/>
        <v>1200</v>
      </c>
      <c r="E11" s="5">
        <f t="shared" si="4"/>
        <v>5520000</v>
      </c>
      <c r="F11" s="4">
        <f t="shared" si="5"/>
        <v>6624</v>
      </c>
      <c r="G11" s="4">
        <f t="shared" si="6"/>
        <v>5520</v>
      </c>
      <c r="H11" s="4">
        <f t="shared" si="7"/>
        <v>4600</v>
      </c>
      <c r="I11" s="4">
        <f t="shared" si="8"/>
        <v>0</v>
      </c>
      <c r="J11" s="4">
        <f t="shared" si="9"/>
        <v>0</v>
      </c>
      <c r="O11">
        <v>1200</v>
      </c>
      <c r="P11">
        <f t="shared" ref="P11" si="12">O11/1.2</f>
        <v>1000</v>
      </c>
      <c r="Q11">
        <f t="shared" ref="Q11" si="13">P11/1.2</f>
        <v>833.33333333333337</v>
      </c>
      <c r="R11" s="2">
        <v>5520000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4">O12/1.2</f>
        <v>0</v>
      </c>
      <c r="Q12">
        <f t="shared" ref="Q12" si="15">P12/1.2</f>
        <v>0</v>
      </c>
      <c r="R12" s="2">
        <v>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16">O13/1.2</f>
        <v>0</v>
      </c>
      <c r="Q13">
        <f t="shared" ref="Q13" si="17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2"/>
    </row>
    <row r="16" spans="1:35">
      <c r="A16" s="4">
        <f t="shared" ref="A16:A19" si="20">N16</f>
        <v>0</v>
      </c>
      <c r="B16" s="4">
        <f t="shared" ref="B16:B19" si="21">Q16</f>
        <v>0</v>
      </c>
      <c r="C16" s="4">
        <f t="shared" ref="C16:C19" si="22">B16*1.2</f>
        <v>0</v>
      </c>
      <c r="D16" s="4">
        <f t="shared" ref="D16:D19" si="23">C16*1.2</f>
        <v>0</v>
      </c>
      <c r="E16" s="5">
        <f t="shared" ref="E16:E19" si="24">R16</f>
        <v>0</v>
      </c>
      <c r="F16" s="4" t="e">
        <f t="shared" ref="F16:F19" si="25">ROUND((E16/B16),0)</f>
        <v>#DIV/0!</v>
      </c>
      <c r="G16" s="4" t="e">
        <f t="shared" ref="G16:G19" si="26">ROUND((E16/C16),0)</f>
        <v>#DIV/0!</v>
      </c>
      <c r="H16" s="4" t="e">
        <f t="shared" ref="H16:H19" si="27">ROUND((E16/D16),0)</f>
        <v>#DIV/0!</v>
      </c>
      <c r="I16" s="4">
        <f t="shared" ref="I16:J19" si="28">T16</f>
        <v>0</v>
      </c>
      <c r="J16" s="4">
        <f t="shared" si="28"/>
        <v>0</v>
      </c>
      <c r="O16">
        <v>0</v>
      </c>
      <c r="P16">
        <f t="shared" ref="P16:P17" si="29">O16/1.2</f>
        <v>0</v>
      </c>
      <c r="Q16">
        <f t="shared" ref="Q16:Q18" si="30">P16/1.2</f>
        <v>0</v>
      </c>
      <c r="R16" s="2">
        <v>0</v>
      </c>
      <c r="S16" s="2"/>
    </row>
    <row r="17" spans="1:19">
      <c r="A17" s="4">
        <f t="shared" si="20"/>
        <v>0</v>
      </c>
      <c r="B17" s="4">
        <f t="shared" si="21"/>
        <v>0</v>
      </c>
      <c r="C17" s="4">
        <f t="shared" si="22"/>
        <v>0</v>
      </c>
      <c r="D17" s="4">
        <f t="shared" si="23"/>
        <v>0</v>
      </c>
      <c r="E17" s="5">
        <f t="shared" si="24"/>
        <v>0</v>
      </c>
      <c r="F17" s="4" t="e">
        <f t="shared" si="25"/>
        <v>#DIV/0!</v>
      </c>
      <c r="G17" s="4" t="e">
        <f t="shared" si="26"/>
        <v>#DIV/0!</v>
      </c>
      <c r="H17" s="4" t="e">
        <f t="shared" si="27"/>
        <v>#DIV/0!</v>
      </c>
      <c r="I17" s="4">
        <f t="shared" si="28"/>
        <v>0</v>
      </c>
      <c r="J17" s="4">
        <f t="shared" si="28"/>
        <v>0</v>
      </c>
      <c r="O17">
        <v>0</v>
      </c>
      <c r="P17">
        <f t="shared" si="29"/>
        <v>0</v>
      </c>
      <c r="Q17">
        <f t="shared" si="30"/>
        <v>0</v>
      </c>
      <c r="R17" s="2">
        <v>0</v>
      </c>
      <c r="S17" s="2"/>
    </row>
    <row r="18" spans="1:19">
      <c r="A18" s="4">
        <f t="shared" si="20"/>
        <v>0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si="25"/>
        <v>#DIV/0!</v>
      </c>
      <c r="G18" s="4" t="e">
        <f t="shared" si="26"/>
        <v>#DIV/0!</v>
      </c>
      <c r="H18" s="4" t="e">
        <f t="shared" si="27"/>
        <v>#DIV/0!</v>
      </c>
      <c r="I18" s="4">
        <f t="shared" si="28"/>
        <v>0</v>
      </c>
      <c r="J18" s="4">
        <f t="shared" si="28"/>
        <v>0</v>
      </c>
      <c r="O18">
        <v>0</v>
      </c>
      <c r="P18">
        <f>O18/1.2</f>
        <v>0</v>
      </c>
      <c r="Q18">
        <f t="shared" si="30"/>
        <v>0</v>
      </c>
      <c r="R18" s="2">
        <v>0</v>
      </c>
      <c r="S18" s="2"/>
    </row>
    <row r="19" spans="1:19">
      <c r="A19" s="4">
        <f t="shared" si="20"/>
        <v>0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25"/>
        <v>#DIV/0!</v>
      </c>
      <c r="G19" s="4" t="e">
        <f t="shared" si="26"/>
        <v>#DIV/0!</v>
      </c>
      <c r="H19" s="4" t="e">
        <f t="shared" si="27"/>
        <v>#DIV/0!</v>
      </c>
      <c r="I19" s="4">
        <f t="shared" si="28"/>
        <v>0</v>
      </c>
      <c r="J19" s="4">
        <f t="shared" si="28"/>
        <v>0</v>
      </c>
      <c r="O19" s="75">
        <v>0</v>
      </c>
      <c r="P19" s="75">
        <f>O19/1.2</f>
        <v>0</v>
      </c>
      <c r="Q19" s="75">
        <f t="shared" ref="Q19" si="31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  <c r="N24" s="10">
        <v>58.838000000000001</v>
      </c>
      <c r="O24" s="10">
        <f>N24*10.764</f>
        <v>633.33223199999998</v>
      </c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85" zoomScaleNormal="85" workbookViewId="0">
      <selection activeCell="P12" sqref="P12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H14" sqref="H14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J17" sqref="J17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Normal="100" workbookViewId="0">
      <selection activeCell="N19" sqref="N1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2025-01-27T09:35:16Z</dcterms:modified>
</cp:coreProperties>
</file>