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O8" i="16" l="1"/>
  <c r="P6" i="15"/>
  <c r="Q12" i="14"/>
  <c r="T11" i="13"/>
  <c r="G28" i="4"/>
  <c r="P9" i="4" l="1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H6" i="4" s="1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H4" i="4" s="1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D20" i="4" s="1"/>
  <c r="J20" i="4"/>
  <c r="I20" i="4"/>
  <c r="E20" i="4"/>
  <c r="A20" i="4"/>
  <c r="D3" i="4" l="1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Q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<sst xmlns="http://schemas.openxmlformats.org/spreadsheetml/2006/main" count="50" uniqueCount="44">
  <si>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</si>
  <si>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</si>
  <si>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</si>
  <si>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</si>
  <si>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</si>
  <si>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</si>
  <si>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</si>
  <si>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</si>
  <si>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</si>
  <si>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</si>
  <si>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</si>
  <si>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</si>
  <si>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</si>
  <si>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</si>
  <si>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</si>
  <si>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</si>
  <si>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</si>
  <si>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</si>
  <si>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</si>
  <si>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</si>
  <si>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</si>
  <si>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</si>
  <si>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</si>
  <si>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</si>
  <si>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</si>
  <si>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</si>
  <si>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</si>
  <si>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</si>
  <si>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</si>
  <si>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</si>
  <si>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</si>
  <si>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</si>
  <si>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</si>
  <si>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</si>
  <si>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</si>
  <si>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</si>
  <si>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</si>
  <si>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</si>
  <si>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</si>
  <si>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</si>
  <si>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part OC</t>
  </si>
  <si>
    <t>State Bank of India ( RASMECCC Panvel ) -  Mrs. Vidhi Chadha</t>
  </si>
  <si>
    <t>Agree CA</t>
  </si>
  <si>
    <t>Area Page No. 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</si>
</sst>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15</xdr:col>
      <xdr:colOff>48482</xdr:colOff>
      <xdr:row>26</xdr:row>
      <xdr:rowOff>105454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6144482" cy="48679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</xdr:row>
      <xdr:rowOff>0</xdr:rowOff>
    </xdr:from>
    <xdr:to>
      <xdr:col>14</xdr:col>
      <xdr:colOff>562819</xdr:colOff>
      <xdr:row>32</xdr:row>
      <xdr:rowOff>10244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952500"/>
          <a:ext cx="6049219" cy="51537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12</xdr:col>
      <xdr:colOff>86588</xdr:colOff>
      <xdr:row>27</xdr:row>
      <xdr:rowOff>38770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6182588" cy="48012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553293</xdr:colOff>
      <xdr:row>29</xdr:row>
      <xdr:rowOff>153119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039693" cy="51537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115507</xdr:colOff>
      <xdr:row>35</xdr:row>
      <xdr:rowOff>10297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49907" cy="5534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25</xdr:col>
      <xdr:colOff>153612</xdr:colOff>
      <xdr:row>36</xdr:row>
      <xdr:rowOff>153352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86EF56A5-84E1-9600-5FC0-773DBC4F6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190500"/>
          <a:ext cx="8688012" cy="68208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19</xdr:col>
      <xdr:colOff>229823</xdr:colOff>
      <xdr:row>34</xdr:row>
      <xdr:rowOff>124693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E4C7DAA5-1498-67AC-19EB-7A7684E61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81000"/>
          <a:ext cx="8764223" cy="62206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H16" zoomScaleNormal="100" workbookViewId="0">
      <selection activeCell="W36" sqref="W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329</v>
      </c>
      <c r="C3" s="4">
        <f>B3*1.2</f>
        <v>394.8</v>
      </c>
      <c r="D3" s="4">
        <f t="shared" ref="D3:D9" si="2">C3*1.2</f>
        <v>473.76</v>
      </c>
      <c r="E3" s="5">
        <f t="shared" ref="E3:E9" si="3">R3</f>
        <v>3500000</v>
      </c>
      <c r="F3" s="9">
        <f t="shared" ref="F3:F9" si="4">ROUND((E3/B3),0)</f>
        <v>10638</v>
      </c>
      <c r="G3" s="9">
        <f t="shared" ref="G3:G9" si="5">ROUND((E3/C3),0)</f>
        <v>8865</v>
      </c>
      <c r="H3" s="9">
        <f t="shared" ref="H3:H9" si="6">ROUND((E3/D3),0)</f>
        <v>7388</v>
      </c>
      <c r="I3" s="4" t="e">
        <f>#REF!</f>
        <v>#REF!</v>
      </c>
      <c r="J3" s="4">
        <f t="shared" ref="J3:J9" si="7">S3</f>
        <v>0</v>
      </c>
      <c r="O3">
        <v>0</v>
      </c>
      <c r="P3">
        <f t="shared" ref="P3:P9" si="8">O3/1.2</f>
        <v>0</v>
      </c>
      <c r="Q3">
        <v>329</v>
      </c>
      <c r="R3" s="2">
        <v>3500000</v>
      </c>
    </row>
    <row r="4" spans="1:20" x14ac:dyDescent="0.25">
      <c r="A4" s="4">
        <f t="shared" si="0"/>
        <v>0</v>
      </c>
      <c r="B4" s="4">
        <f t="shared" si="1"/>
        <v>404</v>
      </c>
      <c r="C4" s="4">
        <f t="shared" ref="C4:C9" si="9">B4*1.2</f>
        <v>484.79999999999995</v>
      </c>
      <c r="D4" s="4">
        <f t="shared" si="2"/>
        <v>581.75999999999988</v>
      </c>
      <c r="E4" s="5">
        <f t="shared" si="3"/>
        <v>2800000</v>
      </c>
      <c r="F4" s="9">
        <f t="shared" si="4"/>
        <v>6931</v>
      </c>
      <c r="G4" s="9">
        <f t="shared" si="5"/>
        <v>5776</v>
      </c>
      <c r="H4" s="9">
        <f t="shared" si="6"/>
        <v>4813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404</v>
      </c>
      <c r="R4" s="2">
        <v>2800000</v>
      </c>
    </row>
    <row r="5" spans="1:20" s="46" customFormat="1" x14ac:dyDescent="0.25">
      <c r="A5" s="44">
        <f t="shared" si="0"/>
        <v>0</v>
      </c>
      <c r="B5" s="44">
        <f t="shared" si="1"/>
        <v>329</v>
      </c>
      <c r="C5" s="44">
        <f t="shared" si="9"/>
        <v>394.8</v>
      </c>
      <c r="D5" s="44">
        <f t="shared" si="2"/>
        <v>473.76</v>
      </c>
      <c r="E5" s="45">
        <f t="shared" si="3"/>
        <v>3641250</v>
      </c>
      <c r="F5" s="44">
        <f t="shared" si="4"/>
        <v>11068</v>
      </c>
      <c r="G5" s="44">
        <f t="shared" si="5"/>
        <v>9223</v>
      </c>
      <c r="H5" s="44">
        <f t="shared" si="6"/>
        <v>7686</v>
      </c>
      <c r="I5" s="44" t="e">
        <f>#REF!</f>
        <v>#REF!</v>
      </c>
      <c r="J5" s="44">
        <f t="shared" si="7"/>
        <v>0</v>
      </c>
      <c r="O5" s="46">
        <v>0</v>
      </c>
      <c r="P5" s="46">
        <f t="shared" si="8"/>
        <v>0</v>
      </c>
      <c r="Q5" s="46">
        <v>329</v>
      </c>
      <c r="R5" s="47">
        <v>3641250</v>
      </c>
    </row>
    <row r="6" spans="1:20" s="46" customFormat="1" x14ac:dyDescent="0.25">
      <c r="A6" s="44">
        <f t="shared" si="0"/>
        <v>0</v>
      </c>
      <c r="B6" s="44">
        <f t="shared" si="1"/>
        <v>328</v>
      </c>
      <c r="C6" s="44">
        <f t="shared" si="9"/>
        <v>393.59999999999997</v>
      </c>
      <c r="D6" s="44">
        <f t="shared" si="2"/>
        <v>472.31999999999994</v>
      </c>
      <c r="E6" s="45">
        <f t="shared" si="3"/>
        <v>3561000</v>
      </c>
      <c r="F6" s="44">
        <f t="shared" si="4"/>
        <v>10857</v>
      </c>
      <c r="G6" s="44">
        <f t="shared" si="5"/>
        <v>9047</v>
      </c>
      <c r="H6" s="44">
        <f t="shared" si="6"/>
        <v>7539</v>
      </c>
      <c r="I6" s="44" t="e">
        <f>#REF!</f>
        <v>#REF!</v>
      </c>
      <c r="J6" s="44">
        <f t="shared" si="7"/>
        <v>0</v>
      </c>
      <c r="O6" s="46">
        <v>0</v>
      </c>
      <c r="P6" s="46">
        <f t="shared" si="8"/>
        <v>0</v>
      </c>
      <c r="Q6" s="46">
        <v>328</v>
      </c>
      <c r="R6" s="47">
        <v>3561000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7:Q9" si="10">P7/1.2</f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5" si="32">N16</f>
        <v>0</v>
      </c>
      <c r="B16" s="4">
        <f t="shared" ref="B16:B25" si="33">Q16</f>
        <v>347</v>
      </c>
      <c r="C16" s="4">
        <f t="shared" ref="C16:C25" si="34">B16*1.2</f>
        <v>416.4</v>
      </c>
      <c r="D16" s="4">
        <f t="shared" ref="D16:D25" si="35">C16*1.2</f>
        <v>499.67999999999995</v>
      </c>
      <c r="E16" s="5">
        <f t="shared" ref="E16:E25" si="36">R16</f>
        <v>3400000</v>
      </c>
      <c r="F16" s="9">
        <f t="shared" ref="F16:F25" si="37">ROUND((E16/B16),0)</f>
        <v>9798</v>
      </c>
      <c r="G16" s="9">
        <f t="shared" ref="G16:G25" si="38">ROUND((E16/C16),0)</f>
        <v>8165</v>
      </c>
      <c r="H16" s="9">
        <f t="shared" ref="H16:H25" si="39">ROUND((E16/D16),0)</f>
        <v>6804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v>347</v>
      </c>
      <c r="R16" s="2">
        <v>3400000</v>
      </c>
    </row>
    <row r="17" spans="1:25" x14ac:dyDescent="0.25">
      <c r="A17" s="4">
        <f t="shared" si="32"/>
        <v>0</v>
      </c>
      <c r="B17" s="4">
        <f t="shared" si="33"/>
        <v>470</v>
      </c>
      <c r="C17" s="4">
        <f t="shared" si="34"/>
        <v>564</v>
      </c>
      <c r="D17" s="4">
        <f t="shared" si="35"/>
        <v>676.8</v>
      </c>
      <c r="E17" s="5">
        <f t="shared" si="36"/>
        <v>4000000</v>
      </c>
      <c r="F17" s="9">
        <f t="shared" si="37"/>
        <v>8511</v>
      </c>
      <c r="G17" s="9">
        <f t="shared" si="38"/>
        <v>7092</v>
      </c>
      <c r="H17" s="9">
        <f t="shared" si="39"/>
        <v>5910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470</v>
      </c>
      <c r="R17" s="2">
        <v>4000000</v>
      </c>
    </row>
    <row r="18" spans="1:25" x14ac:dyDescent="0.25">
      <c r="A18" s="4">
        <f t="shared" si="32"/>
        <v>0</v>
      </c>
      <c r="B18" s="4">
        <f t="shared" si="33"/>
        <v>395</v>
      </c>
      <c r="C18" s="4">
        <f t="shared" si="34"/>
        <v>474</v>
      </c>
      <c r="D18" s="4">
        <f t="shared" si="35"/>
        <v>568.79999999999995</v>
      </c>
      <c r="E18" s="5">
        <f t="shared" si="36"/>
        <v>4200000</v>
      </c>
      <c r="F18" s="9">
        <f t="shared" si="37"/>
        <v>10633</v>
      </c>
      <c r="G18" s="9">
        <f t="shared" si="38"/>
        <v>8861</v>
      </c>
      <c r="H18" s="9">
        <f t="shared" si="39"/>
        <v>7384</v>
      </c>
      <c r="I18" s="4" t="e">
        <f>#REF!</f>
        <v>#REF!</v>
      </c>
      <c r="J18" s="4">
        <f t="shared" si="40"/>
        <v>0</v>
      </c>
      <c r="O18">
        <v>0</v>
      </c>
      <c r="P18">
        <v>474</v>
      </c>
      <c r="Q18">
        <f t="shared" si="41"/>
        <v>395</v>
      </c>
      <c r="R18" s="2">
        <v>4200000</v>
      </c>
    </row>
    <row r="19" spans="1:25" s="46" customFormat="1" x14ac:dyDescent="0.25">
      <c r="A19" s="44">
        <f t="shared" ref="A19:A22" si="42">N19</f>
        <v>0</v>
      </c>
      <c r="B19" s="44">
        <f t="shared" ref="B19:B22" si="43">Q19</f>
        <v>320</v>
      </c>
      <c r="C19" s="44">
        <f t="shared" ref="C19:C22" si="44">B19*1.2</f>
        <v>384</v>
      </c>
      <c r="D19" s="44">
        <f t="shared" ref="D19:D22" si="45">C19*1.2</f>
        <v>460.79999999999995</v>
      </c>
      <c r="E19" s="45">
        <f t="shared" ref="E19:E22" si="46">R19</f>
        <v>3900000</v>
      </c>
      <c r="F19" s="44">
        <f t="shared" ref="F19:F22" si="47">ROUND((E19/B19),0)</f>
        <v>12188</v>
      </c>
      <c r="G19" s="44">
        <f t="shared" ref="G19:G22" si="48">ROUND((E19/C19),0)</f>
        <v>10156</v>
      </c>
      <c r="H19" s="44">
        <f t="shared" ref="H19:H22" si="49">ROUND((E19/D19),0)</f>
        <v>8464</v>
      </c>
      <c r="I19" s="44" t="e">
        <f>#REF!</f>
        <v>#REF!</v>
      </c>
      <c r="J19" s="44">
        <f t="shared" ref="J19:J22" si="50">S19</f>
        <v>0</v>
      </c>
      <c r="O19" s="46">
        <v>0</v>
      </c>
      <c r="P19" s="46">
        <f t="shared" ref="P19:P22" si="51">O19/1.2</f>
        <v>0</v>
      </c>
      <c r="Q19" s="46">
        <v>320</v>
      </c>
      <c r="R19" s="47">
        <v>3900000</v>
      </c>
    </row>
    <row r="20" spans="1:25" s="46" customFormat="1" x14ac:dyDescent="0.25">
      <c r="A20" s="44">
        <f t="shared" si="42"/>
        <v>0</v>
      </c>
      <c r="B20" s="44">
        <f t="shared" si="43"/>
        <v>301</v>
      </c>
      <c r="C20" s="44">
        <f t="shared" si="44"/>
        <v>361.2</v>
      </c>
      <c r="D20" s="44">
        <f t="shared" si="45"/>
        <v>433.44</v>
      </c>
      <c r="E20" s="45">
        <f t="shared" si="46"/>
        <v>3900000</v>
      </c>
      <c r="F20" s="44">
        <f t="shared" si="47"/>
        <v>12957</v>
      </c>
      <c r="G20" s="44">
        <f t="shared" si="48"/>
        <v>10797</v>
      </c>
      <c r="H20" s="44">
        <f t="shared" si="49"/>
        <v>8998</v>
      </c>
      <c r="I20" s="44" t="e">
        <f>#REF!</f>
        <v>#REF!</v>
      </c>
      <c r="J20" s="44">
        <f t="shared" si="50"/>
        <v>0</v>
      </c>
      <c r="O20" s="46">
        <v>0</v>
      </c>
      <c r="P20" s="46">
        <f t="shared" si="51"/>
        <v>0</v>
      </c>
      <c r="Q20" s="46">
        <v>301</v>
      </c>
      <c r="R20" s="47">
        <v>3900000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ref="Q21:Q22" si="52">P21/1.2</f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12500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E28" t="s">
        <v>42</v>
      </c>
      <c r="F28" s="7">
        <v>30.54</v>
      </c>
      <c r="G28">
        <f>F28*10.764</f>
        <v>328.73255999999998</v>
      </c>
      <c r="R28" t="s">
        <v>43</v>
      </c>
      <c r="S28" s="10"/>
      <c r="T28" s="10"/>
      <c r="U28" s="17" t="s">
        <v>15</v>
      </c>
      <c r="V28" s="18"/>
      <c r="W28" s="19">
        <f>W26-W27</f>
        <v>10000</v>
      </c>
      <c r="X28" s="22"/>
    </row>
    <row r="29" spans="1:25" ht="15.75" x14ac:dyDescent="0.25">
      <c r="G29" s="6"/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-7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67</v>
      </c>
      <c r="X31" s="31">
        <v>2032</v>
      </c>
      <c r="Y31" t="s">
        <v>40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41</v>
      </c>
      <c r="Q33" s="42"/>
      <c r="R33" s="42"/>
      <c r="S33" s="42"/>
      <c r="T33" s="43"/>
      <c r="U33" s="21" t="s">
        <v>20</v>
      </c>
      <c r="V33" s="23"/>
      <c r="W33" s="24">
        <f>90*W30/W32</f>
        <v>-10.5</v>
      </c>
      <c r="X33" s="24"/>
    </row>
    <row r="34" spans="15:24" ht="15.75" x14ac:dyDescent="0.25">
      <c r="U34" s="17"/>
      <c r="V34" s="26"/>
      <c r="W34" s="27">
        <v>0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0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2500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10000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12500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38</v>
      </c>
      <c r="V41" s="30"/>
      <c r="W41" s="25">
        <v>329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4112500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W42*0.98</f>
        <v>4030250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3290000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822500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8567.7083333333339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1:T44"/>
  <sheetViews>
    <sheetView topLeftCell="D1" zoomScaleNormal="100" workbookViewId="0">
      <selection activeCell="T12" sqref="T12"/>
    </sheetView>
  </sheetViews>
  <sheetFormatPr defaultRowHeight="15" x14ac:dyDescent="0.25"/>
  <sheetData>
    <row r="11" spans="19:20" x14ac:dyDescent="0.25">
      <c r="S11">
        <v>30.54</v>
      </c>
      <c r="T11">
        <f>S11*10.764</f>
        <v>328.73255999999998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2:Q12"/>
  <sheetViews>
    <sheetView topLeftCell="D6" workbookViewId="0">
      <selection activeCell="D29" sqref="D29"/>
    </sheetView>
  </sheetViews>
  <sheetFormatPr defaultRowHeight="15" x14ac:dyDescent="0.25"/>
  <sheetData>
    <row r="12" spans="16:17" x14ac:dyDescent="0.25">
      <c r="P12">
        <v>37.53</v>
      </c>
      <c r="Q12">
        <f>P12*10.764</f>
        <v>403.97291999999999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6"/>
  <sheetViews>
    <sheetView zoomScaleNormal="100" workbookViewId="0">
      <selection activeCell="P7" sqref="P7"/>
    </sheetView>
  </sheetViews>
  <sheetFormatPr defaultRowHeight="15" x14ac:dyDescent="0.25"/>
  <sheetData>
    <row r="2" spans="1:16" x14ac:dyDescent="0.25">
      <c r="A2" s="6"/>
    </row>
    <row r="6" spans="1:16" x14ac:dyDescent="0.25">
      <c r="O6">
        <v>30.54</v>
      </c>
      <c r="P6">
        <f>O6*10.764</f>
        <v>328.73255999999998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8:O19"/>
  <sheetViews>
    <sheetView zoomScaleNormal="100" workbookViewId="0">
      <selection activeCell="O9" sqref="O9"/>
    </sheetView>
  </sheetViews>
  <sheetFormatPr defaultRowHeight="15" x14ac:dyDescent="0.25"/>
  <sheetData>
    <row r="8" spans="14:15" x14ac:dyDescent="0.25">
      <c r="N8">
        <v>30.44</v>
      </c>
      <c r="O8">
        <f>N8*10.764</f>
        <v>327.65616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zoomScaleNormal="100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L2" sqref="L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F3" sqref="F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1" sqref="P1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2025-01-27T10:22:52Z</dcterms:modified>
</cp:coreProperties>
</file>