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AE26" i="19" l="1"/>
  <c r="R16" i="14" l="1"/>
  <c r="R10" i="13"/>
  <c r="W44" i="4"/>
  <c r="W43" i="4"/>
  <c r="Q6" i="13"/>
  <c r="W34" i="4" l="1"/>
  <c r="G28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4" i="4" l="1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S38" i="4" l="1"/>
  <c r="W48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<sst xmlns="http://schemas.openxmlformats.org/spreadsheetml/2006/main" count="49" uniqueCount="43">
  <si>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</si>
  <si>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</si>
  <si>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</si>
  <si>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</si>
  <si>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</si>
  <si>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</si>
  <si>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</si>
  <si>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</si>
  <si>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</si>
  <si>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</si>
  <si>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</si>
  <si>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</si>
  <si>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</si>
  <si>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</si>
  <si>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</si>
  <si>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</si>
  <si>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</si>
  <si>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</si>
  <si>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</si>
  <si>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</si>
  <si>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</si>
  <si>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</si>
  <si>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</si>
  <si>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</si>
  <si>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</si>
  <si>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</si>
  <si>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</si>
  <si>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</si>
  <si>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</si>
  <si>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</si>
  <si>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</si>
  <si>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</si>
  <si>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</si>
  <si>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</si>
  <si>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</si>
  <si>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</si>
  <si>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</si>
  <si>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</si>
  <si>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</si>
  <si>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</si>
  <si>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</si>
  <si>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State Bank of India ( RACPC Ghatkopar (West) - UMASHANKAR CHATURVEDI</t>
  </si>
  <si>
    <t>Agree 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</si>
</sst>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704850</xdr:colOff>
      <xdr:row>48</xdr:row>
      <xdr:rowOff>66675</xdr:rowOff>
    </xdr:from>
    <xdr:to>
      <xdr:col>22</xdr:col>
      <xdr:colOff>370296</xdr:colOff>
      <xdr:row>99</xdr:row>
      <xdr:rowOff>56181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EA149F9C-EE04-4D6C-91FD-C290DD6D4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11239500"/>
          <a:ext cx="8828496" cy="97050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14</xdr:col>
      <xdr:colOff>162798</xdr:colOff>
      <xdr:row>27</xdr:row>
      <xdr:rowOff>38770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258798" cy="4801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14</xdr:col>
      <xdr:colOff>123825</xdr:colOff>
      <xdr:row>32</xdr:row>
      <xdr:rowOff>162665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5610225" cy="62586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18</xdr:col>
      <xdr:colOff>268099</xdr:colOff>
      <xdr:row>30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0021699" cy="57920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18</xdr:col>
      <xdr:colOff>134730</xdr:colOff>
      <xdr:row>37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9888330" cy="685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20</xdr:col>
      <xdr:colOff>125374</xdr:colOff>
      <xdr:row>37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11098174" cy="58015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609599</xdr:colOff>
      <xdr:row>0</xdr:row>
      <xdr:rowOff>190499</xdr:rowOff>
    </xdr:from>
    <xdr:to>
      <xdr:col>19</xdr:col>
      <xdr:colOff>200024</xdr:colOff>
      <xdr:row>37</xdr:row>
      <xdr:rowOff>59154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9" y="190499"/>
          <a:ext cx="5686425" cy="69171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285750</xdr:colOff>
      <xdr:row>12</xdr:row>
      <xdr:rowOff>76199</xdr:rowOff>
    </xdr:from>
    <xdr:to>
      <xdr:col>28</xdr:col>
      <xdr:colOff>66675</xdr:colOff>
      <xdr:row>56</xdr:row>
      <xdr:rowOff>103488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75A4D16-ED4C-4C02-8E06-9762D02C0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701" t="16206" r="29157" b="2037"/>
        <a:stretch/>
      </xdr:blipFill>
      <xdr:spPr>
        <a:xfrm>
          <a:off x="9429750" y="2362199"/>
          <a:ext cx="7705725" cy="84092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zoomScaleNormal="100" workbookViewId="0">
      <selection activeCell="Q9" sqref="Q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9" si="0">N3</f>
        <v>0</v>
      </c>
      <c r="B3" s="44">
        <f t="shared" ref="B3:B9" si="1">Q3</f>
        <v>457</v>
      </c>
      <c r="C3" s="44">
        <f>B3*1.2</f>
        <v>548.4</v>
      </c>
      <c r="D3" s="44">
        <f t="shared" ref="D3:D9" si="2">C3*1.2</f>
        <v>658.07999999999993</v>
      </c>
      <c r="E3" s="45">
        <f t="shared" ref="E3:E9" si="3">R3</f>
        <v>3793000</v>
      </c>
      <c r="F3" s="44">
        <f t="shared" ref="F3:F9" si="4">ROUND((E3/B3),0)</f>
        <v>8300</v>
      </c>
      <c r="G3" s="44">
        <f t="shared" ref="G3:G9" si="5">ROUND((E3/C3),0)</f>
        <v>6916</v>
      </c>
      <c r="H3" s="44">
        <f t="shared" ref="H3:H9" si="6">ROUND((E3/D3),0)</f>
        <v>5764</v>
      </c>
      <c r="I3" s="44" t="e">
        <f>#REF!</f>
        <v>#REF!</v>
      </c>
      <c r="J3" s="44">
        <f t="shared" ref="J3:J9" si="7">S3</f>
        <v>0</v>
      </c>
      <c r="O3" s="46">
        <v>0</v>
      </c>
      <c r="P3" s="46">
        <f t="shared" ref="P3:P9" si="8">O3/1.2</f>
        <v>0</v>
      </c>
      <c r="Q3" s="46">
        <v>457</v>
      </c>
      <c r="R3" s="47">
        <v>3793000</v>
      </c>
    </row>
    <row r="4" spans="1:20" x14ac:dyDescent="0.25">
      <c r="A4" s="4">
        <f t="shared" si="0"/>
        <v>0</v>
      </c>
      <c r="B4" s="4">
        <f t="shared" si="1"/>
        <v>462</v>
      </c>
      <c r="C4" s="4">
        <f t="shared" ref="C4:C9" si="9">B4*1.2</f>
        <v>554.4</v>
      </c>
      <c r="D4" s="4">
        <f t="shared" si="2"/>
        <v>665.28</v>
      </c>
      <c r="E4" s="5">
        <f t="shared" si="3"/>
        <v>2835500</v>
      </c>
      <c r="F4" s="9">
        <f t="shared" si="4"/>
        <v>6137</v>
      </c>
      <c r="G4" s="9">
        <f t="shared" si="5"/>
        <v>5115</v>
      </c>
      <c r="H4" s="9">
        <f t="shared" si="6"/>
        <v>4262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462</v>
      </c>
      <c r="R4" s="2">
        <v>2835500</v>
      </c>
    </row>
    <row r="5" spans="1:20" x14ac:dyDescent="0.25">
      <c r="A5" s="4">
        <f t="shared" si="0"/>
        <v>0</v>
      </c>
      <c r="B5" s="4">
        <f t="shared" si="1"/>
        <v>372</v>
      </c>
      <c r="C5" s="4">
        <f t="shared" si="9"/>
        <v>446.4</v>
      </c>
      <c r="D5" s="4">
        <f t="shared" si="2"/>
        <v>535.67999999999995</v>
      </c>
      <c r="E5" s="5">
        <f t="shared" si="3"/>
        <v>3121113</v>
      </c>
      <c r="F5" s="9">
        <f t="shared" si="4"/>
        <v>8390</v>
      </c>
      <c r="G5" s="9">
        <f t="shared" si="5"/>
        <v>6992</v>
      </c>
      <c r="H5" s="9">
        <f t="shared" si="6"/>
        <v>5826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372</v>
      </c>
      <c r="R5" s="2">
        <v>3121113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3:Q9" si="10">P6/1.2</f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796</v>
      </c>
      <c r="C16" s="4">
        <f t="shared" ref="C16:C25" si="34">B16*1.2</f>
        <v>955.19999999999993</v>
      </c>
      <c r="D16" s="4">
        <f t="shared" ref="D16:D25" si="35">C16*1.2</f>
        <v>1146.2399999999998</v>
      </c>
      <c r="E16" s="5">
        <f t="shared" ref="E16:E25" si="36">R16</f>
        <v>7500000</v>
      </c>
      <c r="F16" s="9">
        <f t="shared" ref="F16:F25" si="37">ROUND((E16/B16),0)</f>
        <v>9422</v>
      </c>
      <c r="G16" s="9">
        <f t="shared" ref="G16:G25" si="38">ROUND((E16/C16),0)</f>
        <v>7852</v>
      </c>
      <c r="H16" s="9">
        <f t="shared" ref="H16:H25" si="39">ROUND((E16/D16),0)</f>
        <v>6543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796</v>
      </c>
      <c r="R16" s="2">
        <v>7500000</v>
      </c>
    </row>
    <row r="17" spans="1:25" s="46" customFormat="1" x14ac:dyDescent="0.25">
      <c r="A17" s="44">
        <f t="shared" si="32"/>
        <v>0</v>
      </c>
      <c r="B17" s="44">
        <f t="shared" si="33"/>
        <v>452</v>
      </c>
      <c r="C17" s="44">
        <f t="shared" si="34"/>
        <v>542.4</v>
      </c>
      <c r="D17" s="44">
        <f t="shared" si="35"/>
        <v>650.88</v>
      </c>
      <c r="E17" s="45">
        <f t="shared" si="36"/>
        <v>5000000</v>
      </c>
      <c r="F17" s="44">
        <f t="shared" si="37"/>
        <v>11062</v>
      </c>
      <c r="G17" s="44">
        <f t="shared" si="38"/>
        <v>9218</v>
      </c>
      <c r="H17" s="44">
        <f t="shared" si="39"/>
        <v>7682</v>
      </c>
      <c r="I17" s="44" t="e">
        <f>#REF!</f>
        <v>#REF!</v>
      </c>
      <c r="J17" s="44">
        <f t="shared" si="40"/>
        <v>0</v>
      </c>
      <c r="O17" s="46">
        <v>0</v>
      </c>
      <c r="P17" s="46">
        <f t="shared" si="41"/>
        <v>0</v>
      </c>
      <c r="Q17" s="46">
        <v>452</v>
      </c>
      <c r="R17" s="47">
        <v>5000000</v>
      </c>
    </row>
    <row r="18" spans="1:25" x14ac:dyDescent="0.25">
      <c r="A18" s="4">
        <f t="shared" si="32"/>
        <v>0</v>
      </c>
      <c r="B18" s="4">
        <f t="shared" si="33"/>
        <v>686</v>
      </c>
      <c r="C18" s="4">
        <f t="shared" si="34"/>
        <v>823.19999999999993</v>
      </c>
      <c r="D18" s="4">
        <f t="shared" si="35"/>
        <v>987.83999999999992</v>
      </c>
      <c r="E18" s="5">
        <f t="shared" si="36"/>
        <v>7000000</v>
      </c>
      <c r="F18" s="9">
        <f t="shared" si="37"/>
        <v>10204</v>
      </c>
      <c r="G18" s="9">
        <f t="shared" si="38"/>
        <v>8503</v>
      </c>
      <c r="H18" s="9">
        <f t="shared" si="39"/>
        <v>7086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686</v>
      </c>
      <c r="R18" s="2">
        <v>7000000</v>
      </c>
    </row>
    <row r="19" spans="1:25" s="46" customFormat="1" x14ac:dyDescent="0.25">
      <c r="A19" s="44">
        <f t="shared" ref="A19:A22" si="42">N19</f>
        <v>0</v>
      </c>
      <c r="B19" s="44">
        <f t="shared" ref="B19:B22" si="43">Q19</f>
        <v>418</v>
      </c>
      <c r="C19" s="44">
        <f t="shared" ref="C19:C22" si="44">B19*1.2</f>
        <v>501.59999999999997</v>
      </c>
      <c r="D19" s="44">
        <f t="shared" ref="D19:D22" si="45">C19*1.2</f>
        <v>601.91999999999996</v>
      </c>
      <c r="E19" s="45">
        <f t="shared" ref="E19:E22" si="46">R19</f>
        <v>4500000</v>
      </c>
      <c r="F19" s="44">
        <f t="shared" ref="F19:F22" si="47">ROUND((E19/B19),0)</f>
        <v>10766</v>
      </c>
      <c r="G19" s="44">
        <f t="shared" ref="G19:G22" si="48">ROUND((E19/C19),0)</f>
        <v>8971</v>
      </c>
      <c r="H19" s="44">
        <f t="shared" ref="H19:H22" si="49">ROUND((E19/D19),0)</f>
        <v>7476</v>
      </c>
      <c r="I19" s="44" t="e">
        <f>#REF!</f>
        <v>#REF!</v>
      </c>
      <c r="J19" s="44">
        <f t="shared" ref="J19:J22" si="50">S19</f>
        <v>0</v>
      </c>
      <c r="O19" s="46">
        <v>0</v>
      </c>
      <c r="P19" s="46">
        <f t="shared" ref="P19:P22" si="51">O19/1.2</f>
        <v>0</v>
      </c>
      <c r="Q19" s="46">
        <v>418</v>
      </c>
      <c r="R19" s="47">
        <v>4500000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ref="Q19:Q22" si="52">P20/1.2</f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9300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2800</v>
      </c>
      <c r="X27" s="22"/>
    </row>
    <row r="28" spans="1:25" ht="15.75" x14ac:dyDescent="0.25">
      <c r="E28" t="s">
        <v>42</v>
      </c>
      <c r="F28" s="7">
        <v>42.41</v>
      </c>
      <c r="G28">
        <f>F28*10.764</f>
        <v>456.50123999999994</v>
      </c>
      <c r="S28" s="10"/>
      <c r="T28" s="10"/>
      <c r="U28" s="17" t="s">
        <v>15</v>
      </c>
      <c r="V28" s="18"/>
      <c r="W28" s="19">
        <f>W26-W27</f>
        <v>6500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2800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8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52</v>
      </c>
      <c r="X31" s="31">
        <v>2017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12</v>
      </c>
      <c r="X33" s="24"/>
    </row>
    <row r="34" spans="15:24" ht="15.75" x14ac:dyDescent="0.25">
      <c r="U34" s="17"/>
      <c r="V34" s="26"/>
      <c r="W34" s="27">
        <f>W33%</f>
        <v>0.12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336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2464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6500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8964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457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4096548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W42*0.8</f>
        <v>3277238.4000000004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W42*0.75</f>
        <v>3072411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1279600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8534.4750000000004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6:R44"/>
  <sheetViews>
    <sheetView topLeftCell="D4" zoomScaleNormal="100" workbookViewId="0">
      <selection activeCell="R10" sqref="R10"/>
    </sheetView>
  </sheetViews>
  <sheetFormatPr defaultRowHeight="15" x14ac:dyDescent="0.25"/>
  <cols>
    <col min="18" max="18" width="19.140625" customWidth="1"/>
  </cols>
  <sheetData>
    <row r="6" spans="16:18" x14ac:dyDescent="0.25">
      <c r="P6">
        <v>42.45</v>
      </c>
      <c r="Q6">
        <f>P6*10.764</f>
        <v>456.93180000000001</v>
      </c>
    </row>
    <row r="7" spans="16:18" x14ac:dyDescent="0.25">
      <c r="R7">
        <v>3550000</v>
      </c>
    </row>
    <row r="8" spans="16:18" x14ac:dyDescent="0.25">
      <c r="R8">
        <v>213000</v>
      </c>
    </row>
    <row r="9" spans="16:18" x14ac:dyDescent="0.25">
      <c r="R9">
        <v>30000</v>
      </c>
    </row>
    <row r="10" spans="16:18" x14ac:dyDescent="0.25">
      <c r="R10">
        <f>SUM(R7:R9)</f>
        <v>3793000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3:R16"/>
  <sheetViews>
    <sheetView topLeftCell="D5" workbookViewId="0">
      <selection activeCell="R13" sqref="R13:R16"/>
    </sheetView>
  </sheetViews>
  <sheetFormatPr defaultRowHeight="15" x14ac:dyDescent="0.25"/>
  <cols>
    <col min="18" max="18" width="16.140625" customWidth="1"/>
  </cols>
  <sheetData>
    <row r="13" spans="18:18" x14ac:dyDescent="0.25">
      <c r="R13">
        <v>2650000</v>
      </c>
    </row>
    <row r="14" spans="18:18" x14ac:dyDescent="0.25">
      <c r="R14">
        <v>159000</v>
      </c>
    </row>
    <row r="15" spans="18:18" x14ac:dyDescent="0.25">
      <c r="R15">
        <v>26500</v>
      </c>
    </row>
    <row r="16" spans="18:18" x14ac:dyDescent="0.25">
      <c r="R16">
        <f>SUM(R13:R15)</f>
        <v>2835500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C1" sqref="C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C1" sqref="C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U9" sqref="U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6"/>
  <sheetViews>
    <sheetView topLeftCell="R19" workbookViewId="0">
      <selection activeCell="AE30" sqref="AE30"/>
    </sheetView>
  </sheetViews>
  <sheetFormatPr defaultRowHeight="15" x14ac:dyDescent="0.25"/>
  <cols>
    <col min="31" max="31" width="21.42578125" customWidth="1"/>
  </cols>
  <sheetData>
    <row r="1" spans="1:1" x14ac:dyDescent="0.25">
      <c r="A1" s="6"/>
    </row>
    <row r="23" spans="31:31" x14ac:dyDescent="0.25">
      <c r="AE23">
        <v>3121113</v>
      </c>
    </row>
    <row r="24" spans="31:31" x14ac:dyDescent="0.25">
      <c r="AE24">
        <v>218500</v>
      </c>
    </row>
    <row r="25" spans="31:31" x14ac:dyDescent="0.25">
      <c r="AE25">
        <v>30000</v>
      </c>
    </row>
    <row r="26" spans="31:31" x14ac:dyDescent="0.25">
      <c r="AE26">
        <f>SUM(AE23:AE25)</f>
        <v>3369613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2025-02-12T09:16:53Z</dcterms:modified>
</cp:coreProperties>
</file>