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VC\Sanpada\Sushma Popat Surwase\"/>
    </mc:Choice>
  </mc:AlternateContent>
  <xr:revisionPtr revIDLastSave="0" documentId="13_ncr:1_{91D62886-5FB0-4619-A900-6A9A72CBFB43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10" i="4" l="1"/>
  <c r="P10" i="4"/>
  <c r="R9" i="4"/>
  <c r="P9" i="4"/>
  <c r="R8" i="4"/>
  <c r="P8" i="4"/>
  <c r="R7" i="4"/>
  <c r="P7" i="4"/>
  <c r="R6" i="4"/>
  <c r="P6" i="4"/>
  <c r="P4" i="4"/>
  <c r="R3" i="4"/>
  <c r="P3" i="4"/>
  <c r="R2" i="4"/>
  <c r="P2" i="4"/>
  <c r="P41" i="4"/>
  <c r="P38" i="4"/>
  <c r="P37" i="4"/>
  <c r="P36" i="4"/>
  <c r="P35" i="4"/>
  <c r="P39" i="4" s="1"/>
  <c r="P33" i="4"/>
  <c r="P32" i="4"/>
  <c r="P31" i="4"/>
  <c r="P30" i="4"/>
  <c r="P29" i="4"/>
  <c r="P34" i="4" s="1"/>
  <c r="I23" i="4"/>
  <c r="J21" i="4"/>
  <c r="Q12" i="4" l="1"/>
  <c r="P12" i="4"/>
  <c r="P11" i="4"/>
  <c r="Q11" i="4" s="1"/>
  <c r="Q10" i="4"/>
  <c r="Q9" i="4"/>
  <c r="Q8" i="4"/>
  <c r="Q7" i="4"/>
  <c r="Q6" i="4"/>
  <c r="Q5" i="4"/>
  <c r="Q4" i="4"/>
  <c r="Q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<sst xmlns="http://schemas.openxmlformats.org/spreadsheetml/2006/main" count="33" uniqueCount="29">
  <si>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</si>
  <si>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</si>
  <si>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</si>
  <si>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</si>
  <si>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</si>
  <si>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</si>
  <si>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</si>
  <si>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</si>
  <si>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</si>
  <si>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</si>
  <si>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</si>
  <si>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</si>
  <si>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</si>
  <si>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 Flat No. SS-I/A-352, Ground Floor, Ekta Co.-Op. Hsg. Soc. Ltd., Sector 2, Village - Airoli</t>
  </si>
  <si>
    <t>bua</t>
  </si>
  <si>
    <t>rate</t>
  </si>
  <si>
    <t>fmv</t>
  </si>
  <si>
    <t>mca</t>
  </si>
  <si>
    <t>ls - 35 lakhs</t>
  </si>
  <si>
    <t>ground</t>
  </si>
  <si>
    <t>first</t>
  </si>
  <si>
    <t>terrace</t>
  </si>
  <si>
    <t>03.06.24</t>
  </si>
  <si>
    <t>18.12.24</t>
  </si>
  <si>
    <t>24.10.24</t>
  </si>
  <si>
    <t>13.08.24</t>
  </si>
  <si>
    <t>31.07.24</t>
  </si>
  <si>
    <t>21.06.24</t>
  </si>
  <si>
    <t>18.04.24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</si>
</sst>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4" fillId="0" borderId="0" xfId="0" applyFont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49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72765F-BD29-426D-9546-5224D330E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8953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13</xdr:col>
      <xdr:colOff>238125</xdr:colOff>
      <xdr:row>51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E641453-DE22-49E0-8810-C0021FEFF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553325" cy="8667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47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9D8F83-1551-425B-B588-99E9FA415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87820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372718</xdr:colOff>
      <xdr:row>48</xdr:row>
      <xdr:rowOff>29782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28E61D-A6E1-4D05-9728-F6365B22C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07118" cy="8649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238125</xdr:colOff>
      <xdr:row>54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A1C3DA-2D19-4CA6-A9CA-A117D9C97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553325" cy="90106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18</xdr:col>
      <xdr:colOff>238125</xdr:colOff>
      <xdr:row>43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6F7963-BC57-4CC7-B368-402827829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553325" cy="81915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44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B77EDEE-4593-434D-9455-7E3806413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81915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49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5628E5-4075-4837-AB2C-92DF3E1E0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1821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46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CC9EA7-22AC-4515-B744-89B51C5F1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8667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7"/>
  <sheetViews>
    <sheetView tabSelected="1" zoomScaleNormal="100" workbookViewId="0">
      <selection activeCell="I23" sqref="I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241.91192999999998</v>
      </c>
      <c r="C2" s="4">
        <f>B2*1.2</f>
        <v>290.29431599999998</v>
      </c>
      <c r="D2" s="4">
        <f t="shared" ref="D2:D13" si="2">C2*1.2</f>
        <v>348.35317919999994</v>
      </c>
      <c r="E2" s="5">
        <f t="shared" ref="E2:E13" si="3">R2</f>
        <v>5329000</v>
      </c>
      <c r="F2" s="10">
        <f t="shared" ref="F2:F13" si="4">ROUND((E2/B2),0)</f>
        <v>22029</v>
      </c>
      <c r="G2" s="10">
        <f t="shared" ref="G2:G13" si="5">ROUND((E2/C2),0)</f>
        <v>18357</v>
      </c>
      <c r="H2" s="10">
        <f t="shared" ref="H2:H13" si="6">ROUND((E2/D2),0)</f>
        <v>15298</v>
      </c>
      <c r="I2" s="4" t="e">
        <f>#REF!</f>
        <v>#REF!</v>
      </c>
      <c r="J2" s="4" t="str">
        <f t="shared" ref="J2:J13" si="7">S2</f>
        <v>03.06.24</v>
      </c>
      <c r="O2">
        <v>0</v>
      </c>
      <c r="P2">
        <f>26.969*10.764</f>
        <v>290.29431599999998</v>
      </c>
      <c r="Q2">
        <f t="shared" ref="Q2:Q12" si="8">P2/1.2</f>
        <v>241.91192999999998</v>
      </c>
      <c r="R2" s="2">
        <f>4999000+300000+30000</f>
        <v>5329000</v>
      </c>
      <c r="S2" s="8" t="s">
        <v>22</v>
      </c>
      <c r="T2" s="8"/>
    </row>
    <row r="3" spans="1:20" x14ac:dyDescent="0.25">
      <c r="A3" s="4">
        <f t="shared" si="0"/>
        <v>0</v>
      </c>
      <c r="B3" s="4">
        <f t="shared" si="1"/>
        <v>148.18439999999998</v>
      </c>
      <c r="C3" s="4">
        <f t="shared" ref="C3:C15" si="9">B3*1.2</f>
        <v>177.82127999999997</v>
      </c>
      <c r="D3" s="4">
        <f t="shared" si="2"/>
        <v>213.38553599999997</v>
      </c>
      <c r="E3" s="17">
        <f t="shared" si="3"/>
        <v>2675000</v>
      </c>
      <c r="F3" s="10">
        <f t="shared" si="4"/>
        <v>18052</v>
      </c>
      <c r="G3" s="10">
        <f t="shared" si="5"/>
        <v>15043</v>
      </c>
      <c r="H3" s="10">
        <f t="shared" si="6"/>
        <v>12536</v>
      </c>
      <c r="I3" s="4" t="e">
        <f>#REF!</f>
        <v>#REF!</v>
      </c>
      <c r="J3" s="4" t="str">
        <f t="shared" si="7"/>
        <v>18.12.24</v>
      </c>
      <c r="O3">
        <v>0</v>
      </c>
      <c r="P3">
        <f>16.52*10.764</f>
        <v>177.82127999999997</v>
      </c>
      <c r="Q3">
        <f t="shared" si="8"/>
        <v>148.18439999999998</v>
      </c>
      <c r="R3" s="2">
        <f>2500000+150000+25000</f>
        <v>2675000</v>
      </c>
      <c r="S3" s="8" t="s">
        <v>23</v>
      </c>
      <c r="T3" s="8"/>
    </row>
    <row r="4" spans="1:20" x14ac:dyDescent="0.25">
      <c r="A4" s="4">
        <f t="shared" si="0"/>
        <v>0</v>
      </c>
      <c r="B4" s="4">
        <f t="shared" si="1"/>
        <v>148.18439999999998</v>
      </c>
      <c r="C4" s="4">
        <f t="shared" si="9"/>
        <v>177.82127999999997</v>
      </c>
      <c r="D4" s="4">
        <f t="shared" si="2"/>
        <v>213.38553599999997</v>
      </c>
      <c r="E4" s="17">
        <f t="shared" si="3"/>
        <v>3000000</v>
      </c>
      <c r="F4" s="10">
        <f t="shared" si="4"/>
        <v>20245</v>
      </c>
      <c r="G4" s="10">
        <f t="shared" si="5"/>
        <v>16871</v>
      </c>
      <c r="H4" s="10">
        <f t="shared" si="6"/>
        <v>14059</v>
      </c>
      <c r="I4" s="4" t="e">
        <f>#REF!</f>
        <v>#REF!</v>
      </c>
      <c r="J4" s="4" t="str">
        <f t="shared" si="7"/>
        <v>24.10.24</v>
      </c>
      <c r="O4">
        <v>0</v>
      </c>
      <c r="P4">
        <f>16.52*10.764</f>
        <v>177.82127999999997</v>
      </c>
      <c r="Q4">
        <f t="shared" si="8"/>
        <v>148.18439999999998</v>
      </c>
      <c r="R4" s="2">
        <v>3000000</v>
      </c>
      <c r="S4" s="8" t="s">
        <v>24</v>
      </c>
      <c r="T4" s="8"/>
    </row>
    <row r="5" spans="1:20" x14ac:dyDescent="0.25">
      <c r="A5" s="4">
        <f t="shared" si="0"/>
        <v>0</v>
      </c>
      <c r="B5" s="4">
        <f t="shared" si="1"/>
        <v>291.66666666666669</v>
      </c>
      <c r="C5" s="4">
        <f t="shared" si="9"/>
        <v>350</v>
      </c>
      <c r="D5" s="4">
        <f t="shared" si="2"/>
        <v>420</v>
      </c>
      <c r="E5" s="17">
        <f t="shared" si="3"/>
        <v>8000000</v>
      </c>
      <c r="F5" s="10">
        <f t="shared" si="4"/>
        <v>27429</v>
      </c>
      <c r="G5" s="15">
        <f t="shared" si="5"/>
        <v>22857</v>
      </c>
      <c r="H5" s="10">
        <f t="shared" si="6"/>
        <v>19048</v>
      </c>
      <c r="I5" s="4" t="e">
        <f>#REF!</f>
        <v>#REF!</v>
      </c>
      <c r="J5" s="4">
        <f t="shared" si="7"/>
        <v>0</v>
      </c>
      <c r="O5">
        <v>0</v>
      </c>
      <c r="P5">
        <v>350</v>
      </c>
      <c r="Q5">
        <f t="shared" si="8"/>
        <v>291.66666666666669</v>
      </c>
      <c r="R5" s="2">
        <v>8000000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167.3802</v>
      </c>
      <c r="C6" s="4">
        <f t="shared" si="9"/>
        <v>200.85623999999999</v>
      </c>
      <c r="D6" s="4">
        <f t="shared" si="2"/>
        <v>241.02748799999998</v>
      </c>
      <c r="E6" s="17">
        <f t="shared" si="3"/>
        <v>3734000</v>
      </c>
      <c r="F6" s="10">
        <f t="shared" si="4"/>
        <v>22308</v>
      </c>
      <c r="G6" s="15">
        <f t="shared" si="5"/>
        <v>18590</v>
      </c>
      <c r="H6" s="10">
        <f t="shared" si="6"/>
        <v>15492</v>
      </c>
      <c r="I6" s="4" t="e">
        <f>#REF!</f>
        <v>#REF!</v>
      </c>
      <c r="J6" s="4" t="str">
        <f t="shared" si="7"/>
        <v>13.08.24</v>
      </c>
      <c r="O6">
        <v>0</v>
      </c>
      <c r="P6">
        <f>18.66*10.764</f>
        <v>200.85623999999999</v>
      </c>
      <c r="Q6">
        <f t="shared" si="8"/>
        <v>167.3802</v>
      </c>
      <c r="R6" s="2">
        <f>3500000+204000+30000</f>
        <v>3734000</v>
      </c>
      <c r="S6" s="8" t="s">
        <v>25</v>
      </c>
      <c r="T6" s="8"/>
    </row>
    <row r="7" spans="1:20" x14ac:dyDescent="0.25">
      <c r="A7" s="4">
        <f t="shared" si="0"/>
        <v>0</v>
      </c>
      <c r="B7" s="4">
        <f t="shared" si="1"/>
        <v>148.18439999999998</v>
      </c>
      <c r="C7" s="4">
        <f t="shared" si="9"/>
        <v>177.82127999999997</v>
      </c>
      <c r="D7" s="4">
        <f t="shared" si="2"/>
        <v>213.38553599999997</v>
      </c>
      <c r="E7" s="17">
        <f t="shared" si="3"/>
        <v>3210000</v>
      </c>
      <c r="F7" s="10">
        <f t="shared" si="4"/>
        <v>21662</v>
      </c>
      <c r="G7" s="10">
        <f t="shared" si="5"/>
        <v>18052</v>
      </c>
      <c r="H7" s="10">
        <f t="shared" si="6"/>
        <v>15043</v>
      </c>
      <c r="I7" s="4" t="e">
        <f>#REF!</f>
        <v>#REF!</v>
      </c>
      <c r="J7" s="4" t="str">
        <f t="shared" si="7"/>
        <v>31.07.24</v>
      </c>
      <c r="O7">
        <v>0</v>
      </c>
      <c r="P7">
        <f>16.52*10.764</f>
        <v>177.82127999999997</v>
      </c>
      <c r="Q7">
        <f t="shared" si="8"/>
        <v>148.18439999999998</v>
      </c>
      <c r="R7" s="2">
        <f>3000000+180000+30000</f>
        <v>3210000</v>
      </c>
      <c r="S7" s="8" t="s">
        <v>26</v>
      </c>
      <c r="T7" s="8"/>
    </row>
    <row r="8" spans="1:20" x14ac:dyDescent="0.25">
      <c r="A8" s="4">
        <f t="shared" si="0"/>
        <v>0</v>
      </c>
      <c r="B8" s="4">
        <f t="shared" si="1"/>
        <v>148.18439999999998</v>
      </c>
      <c r="C8" s="4">
        <f t="shared" si="9"/>
        <v>177.82127999999997</v>
      </c>
      <c r="D8" s="4">
        <f t="shared" si="2"/>
        <v>213.38553599999997</v>
      </c>
      <c r="E8" s="17">
        <f t="shared" si="3"/>
        <v>3422000</v>
      </c>
      <c r="F8" s="10">
        <f t="shared" si="4"/>
        <v>23093</v>
      </c>
      <c r="G8" s="15">
        <f t="shared" si="5"/>
        <v>19244</v>
      </c>
      <c r="H8" s="10">
        <f t="shared" si="6"/>
        <v>16037</v>
      </c>
      <c r="I8" s="4" t="e">
        <f>#REF!</f>
        <v>#REF!</v>
      </c>
      <c r="J8" s="4" t="str">
        <f t="shared" si="7"/>
        <v>21.06.24</v>
      </c>
      <c r="O8">
        <v>0</v>
      </c>
      <c r="P8">
        <f>16.52*10.764</f>
        <v>177.82127999999997</v>
      </c>
      <c r="Q8">
        <f t="shared" si="8"/>
        <v>148.18439999999998</v>
      </c>
      <c r="R8" s="2">
        <f>3200000+192000+30000</f>
        <v>3422000</v>
      </c>
      <c r="S8" s="8" t="s">
        <v>27</v>
      </c>
      <c r="T8" s="8"/>
    </row>
    <row r="9" spans="1:20" x14ac:dyDescent="0.25">
      <c r="A9" s="4">
        <f t="shared" si="0"/>
        <v>0</v>
      </c>
      <c r="B9" s="4">
        <f t="shared" si="1"/>
        <v>167.3802</v>
      </c>
      <c r="C9" s="4">
        <f t="shared" si="9"/>
        <v>200.85623999999999</v>
      </c>
      <c r="D9" s="4">
        <f t="shared" si="2"/>
        <v>241.02748799999998</v>
      </c>
      <c r="E9" s="17">
        <f t="shared" si="3"/>
        <v>4800000</v>
      </c>
      <c r="F9" s="10">
        <f t="shared" si="4"/>
        <v>28677</v>
      </c>
      <c r="G9" s="10">
        <f t="shared" si="5"/>
        <v>23898</v>
      </c>
      <c r="H9" s="10">
        <f t="shared" si="6"/>
        <v>19915</v>
      </c>
      <c r="I9" s="4" t="e">
        <f>#REF!</f>
        <v>#REF!</v>
      </c>
      <c r="J9" s="4" t="str">
        <f t="shared" si="7"/>
        <v>18.04.24</v>
      </c>
      <c r="O9">
        <v>0</v>
      </c>
      <c r="P9">
        <f>18.66*10.764</f>
        <v>200.85623999999999</v>
      </c>
      <c r="Q9">
        <f t="shared" si="8"/>
        <v>167.3802</v>
      </c>
      <c r="R9" s="2">
        <f>4500000+270000+30000</f>
        <v>4800000</v>
      </c>
      <c r="S9" s="8" t="s">
        <v>28</v>
      </c>
      <c r="T9" s="8"/>
    </row>
    <row r="10" spans="1:20" x14ac:dyDescent="0.25">
      <c r="A10" s="4">
        <f t="shared" si="0"/>
        <v>0</v>
      </c>
      <c r="B10" s="4">
        <f t="shared" si="1"/>
        <v>129.07830000000001</v>
      </c>
      <c r="C10" s="4">
        <f t="shared" si="9"/>
        <v>154.89396000000002</v>
      </c>
      <c r="D10" s="4">
        <f t="shared" si="2"/>
        <v>185.87275200000002</v>
      </c>
      <c r="E10" s="17">
        <f t="shared" si="3"/>
        <v>3740000</v>
      </c>
      <c r="F10" s="10">
        <f t="shared" si="4"/>
        <v>28975</v>
      </c>
      <c r="G10" s="10">
        <f t="shared" si="5"/>
        <v>24146</v>
      </c>
      <c r="H10" s="10">
        <f t="shared" si="6"/>
        <v>20121</v>
      </c>
      <c r="I10" s="4" t="e">
        <f>#REF!</f>
        <v>#REF!</v>
      </c>
      <c r="J10" s="4" t="str">
        <f t="shared" si="7"/>
        <v>18.04.24</v>
      </c>
      <c r="O10">
        <v>0</v>
      </c>
      <c r="P10">
        <f>14.39*10.764</f>
        <v>154.89395999999999</v>
      </c>
      <c r="Q10">
        <f t="shared" si="8"/>
        <v>129.07830000000001</v>
      </c>
      <c r="R10" s="2">
        <f>3500000+210000+30000</f>
        <v>3740000</v>
      </c>
      <c r="S10" s="8" t="s">
        <v>28</v>
      </c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7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ref="P11:P12" si="10">O11/1.2</f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7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9" spans="8:24" x14ac:dyDescent="0.25">
      <c r="H19" s="7"/>
    </row>
    <row r="20" spans="8:24" x14ac:dyDescent="0.25">
      <c r="H20" s="7" t="s">
        <v>13</v>
      </c>
    </row>
    <row r="21" spans="8:24" x14ac:dyDescent="0.25">
      <c r="H21" s="7" t="s">
        <v>14</v>
      </c>
      <c r="I21">
        <v>155</v>
      </c>
      <c r="J21">
        <f>14.39*10.764</f>
        <v>154.89395999999999</v>
      </c>
    </row>
    <row r="22" spans="8:24" x14ac:dyDescent="0.25">
      <c r="H22" s="7" t="s">
        <v>15</v>
      </c>
      <c r="I22">
        <v>19500</v>
      </c>
    </row>
    <row r="23" spans="8:24" x14ac:dyDescent="0.25">
      <c r="H23" s="7" t="s">
        <v>16</v>
      </c>
      <c r="I23">
        <f>I22*I21</f>
        <v>3022500</v>
      </c>
    </row>
    <row r="24" spans="8:24" x14ac:dyDescent="0.25">
      <c r="H24" s="7"/>
      <c r="I24" s="6"/>
      <c r="J24" s="6"/>
      <c r="R24" s="13"/>
      <c r="T24" s="11"/>
      <c r="U24" s="11"/>
      <c r="V24" s="11"/>
      <c r="W24" s="11"/>
      <c r="X24" s="11"/>
    </row>
    <row r="25" spans="8:24" x14ac:dyDescent="0.25">
      <c r="H25" s="7"/>
      <c r="Q25" t="s">
        <v>17</v>
      </c>
      <c r="R25" s="14"/>
      <c r="T25" s="14"/>
      <c r="U25" s="14"/>
      <c r="V25" s="11"/>
      <c r="W25" s="11"/>
      <c r="X25" s="11"/>
    </row>
    <row r="26" spans="8:24" x14ac:dyDescent="0.25">
      <c r="H26" s="7"/>
      <c r="K26" t="s">
        <v>18</v>
      </c>
      <c r="R26" s="11"/>
      <c r="T26" s="11"/>
      <c r="U26" s="11"/>
      <c r="V26" s="11"/>
      <c r="W26" s="11"/>
      <c r="X26" s="11"/>
    </row>
    <row r="27" spans="8:24" x14ac:dyDescent="0.25">
      <c r="H27" s="7"/>
      <c r="R27" s="11"/>
      <c r="T27" s="11"/>
      <c r="U27" s="11"/>
      <c r="V27" s="11"/>
      <c r="W27" s="11"/>
      <c r="X27" s="11"/>
    </row>
    <row r="28" spans="8:24" x14ac:dyDescent="0.25">
      <c r="H28" s="7"/>
      <c r="K28" t="s">
        <v>19</v>
      </c>
      <c r="R28" s="12"/>
      <c r="T28" s="12"/>
      <c r="U28" s="12"/>
      <c r="V28" s="11"/>
      <c r="W28" s="11"/>
      <c r="X28" s="11"/>
    </row>
    <row r="29" spans="8:24" x14ac:dyDescent="0.25">
      <c r="H29" s="7"/>
      <c r="K29">
        <v>11.8</v>
      </c>
      <c r="L29">
        <v>8.76</v>
      </c>
      <c r="P29">
        <f>L29*K29</f>
        <v>103.36800000000001</v>
      </c>
      <c r="R29" s="11"/>
      <c r="T29" s="11"/>
      <c r="U29" s="11"/>
      <c r="V29" s="11"/>
      <c r="W29" s="11"/>
      <c r="X29" s="11"/>
    </row>
    <row r="30" spans="8:24" x14ac:dyDescent="0.25">
      <c r="H30" s="7"/>
      <c r="K30">
        <v>8.86</v>
      </c>
      <c r="L30">
        <v>4.6900000000000004</v>
      </c>
      <c r="P30">
        <f t="shared" ref="P30:P41" si="21">L30*K30</f>
        <v>41.553400000000003</v>
      </c>
      <c r="R30" s="11"/>
      <c r="T30" s="11"/>
      <c r="U30" s="11"/>
      <c r="V30" s="11"/>
      <c r="W30" s="11"/>
      <c r="X30" s="11"/>
    </row>
    <row r="31" spans="8:24" x14ac:dyDescent="0.25">
      <c r="H31" s="7"/>
      <c r="K31">
        <v>4</v>
      </c>
      <c r="L31">
        <v>4</v>
      </c>
      <c r="P31">
        <f t="shared" si="21"/>
        <v>16</v>
      </c>
      <c r="R31" s="11"/>
      <c r="T31" s="11"/>
      <c r="U31" s="11"/>
      <c r="V31" s="11"/>
      <c r="W31" s="11"/>
      <c r="X31" s="11"/>
    </row>
    <row r="32" spans="8:24" x14ac:dyDescent="0.25">
      <c r="H32" s="7"/>
      <c r="K32">
        <v>3</v>
      </c>
      <c r="L32">
        <v>4</v>
      </c>
      <c r="P32">
        <f t="shared" si="21"/>
        <v>12</v>
      </c>
      <c r="R32" s="11"/>
      <c r="S32" s="6"/>
      <c r="T32" s="11"/>
      <c r="U32" s="11"/>
      <c r="V32" s="11"/>
      <c r="W32" s="11"/>
      <c r="X32" s="11"/>
    </row>
    <row r="33" spans="8:24" x14ac:dyDescent="0.25">
      <c r="H33" s="7"/>
      <c r="P33">
        <f t="shared" si="21"/>
        <v>0</v>
      </c>
      <c r="R33" s="11"/>
      <c r="S33" s="6"/>
      <c r="T33" s="11"/>
      <c r="U33" s="11"/>
      <c r="V33" s="11"/>
      <c r="W33" s="11"/>
      <c r="X33" s="11"/>
    </row>
    <row r="34" spans="8:24" x14ac:dyDescent="0.25">
      <c r="H34" s="7"/>
      <c r="K34" t="s">
        <v>20</v>
      </c>
      <c r="P34" s="6">
        <f>SUM(P29:P33)</f>
        <v>172.92140000000001</v>
      </c>
      <c r="R34" s="11"/>
    </row>
    <row r="35" spans="8:24" x14ac:dyDescent="0.25">
      <c r="H35" s="7"/>
      <c r="K35">
        <v>14.17</v>
      </c>
      <c r="L35">
        <v>8.9</v>
      </c>
      <c r="P35">
        <f t="shared" si="21"/>
        <v>126.113</v>
      </c>
      <c r="R35" s="11"/>
      <c r="T35" s="6"/>
    </row>
    <row r="36" spans="8:24" x14ac:dyDescent="0.25">
      <c r="H36" s="7"/>
      <c r="K36">
        <v>9.08</v>
      </c>
      <c r="L36">
        <v>5</v>
      </c>
      <c r="P36">
        <f t="shared" si="21"/>
        <v>45.4</v>
      </c>
      <c r="R36" s="11"/>
      <c r="S36" s="6"/>
    </row>
    <row r="37" spans="8:24" x14ac:dyDescent="0.25">
      <c r="H37" s="7"/>
      <c r="K37">
        <v>2.92</v>
      </c>
      <c r="L37">
        <v>4.6900000000000004</v>
      </c>
      <c r="P37">
        <f t="shared" si="21"/>
        <v>13.694800000000001</v>
      </c>
    </row>
    <row r="38" spans="8:24" x14ac:dyDescent="0.25">
      <c r="H38" s="7"/>
      <c r="K38">
        <v>3.81</v>
      </c>
      <c r="L38">
        <v>3</v>
      </c>
      <c r="P38">
        <f t="shared" si="21"/>
        <v>11.43</v>
      </c>
    </row>
    <row r="39" spans="8:24" x14ac:dyDescent="0.25">
      <c r="H39" s="7"/>
      <c r="P39" s="6">
        <f>SUM(P35:P38)</f>
        <v>196.63780000000003</v>
      </c>
    </row>
    <row r="40" spans="8:24" x14ac:dyDescent="0.25">
      <c r="H40" s="7"/>
      <c r="K40" t="s">
        <v>21</v>
      </c>
    </row>
    <row r="41" spans="8:24" x14ac:dyDescent="0.25">
      <c r="H41" s="7"/>
      <c r="K41">
        <v>23.73</v>
      </c>
      <c r="L41">
        <v>8.66</v>
      </c>
      <c r="P41" s="6">
        <f t="shared" si="21"/>
        <v>205.5018</v>
      </c>
      <c r="Q41" s="16"/>
    </row>
    <row r="42" spans="8:24" x14ac:dyDescent="0.25">
      <c r="H42" s="7"/>
    </row>
    <row r="43" spans="8:24" x14ac:dyDescent="0.25">
      <c r="H43" s="7"/>
    </row>
    <row r="44" spans="8:24" x14ac:dyDescent="0.25">
      <c r="H44" s="7"/>
    </row>
    <row r="45" spans="8:24" x14ac:dyDescent="0.25">
      <c r="H45" s="7"/>
    </row>
    <row r="46" spans="8:24" x14ac:dyDescent="0.25">
      <c r="H46" s="7"/>
    </row>
    <row r="47" spans="8:24" x14ac:dyDescent="0.25">
      <c r="H47" s="7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2025-02-06T04:58:20Z</dcterms:modified>
</cp:coreProperties>
</file>