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Janaseva Sahakari Bank\Vasai (West)\SAMEER DAYANAND BHANUSHALI\"/>
    </mc:Choice>
  </mc:AlternateContent>
  <xr:revisionPtr revIDLastSave="0" documentId="13_ncr:1_{AE5F6B13-79EC-487C-BA8F-9FEA398BC90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U9" i="4" l="1"/>
  <c r="U8" i="4"/>
  <c r="U7" i="4"/>
  <c r="U6" i="4"/>
  <c r="T6" i="4"/>
  <c r="O46" i="4" l="1"/>
  <c r="O45" i="4"/>
  <c r="N46" i="4"/>
  <c r="N45" i="4"/>
  <c r="N44" i="4"/>
  <c r="N41" i="4"/>
  <c r="N43" i="4"/>
  <c r="N42" i="4"/>
  <c r="N40" i="4"/>
  <c r="N39" i="4"/>
  <c r="N38" i="4"/>
  <c r="N37" i="4"/>
  <c r="N36" i="4"/>
  <c r="N35" i="4"/>
  <c r="N34" i="4"/>
  <c r="N33" i="4"/>
  <c r="N32" i="4"/>
  <c r="N31" i="4"/>
  <c r="U5" i="4" l="1"/>
  <c r="G21" i="4"/>
  <c r="H29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Q5" i="4"/>
  <c r="P4" i="4"/>
  <c r="P3" i="4"/>
  <c r="Q3" i="4" s="1"/>
  <c r="Q2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<sst xmlns="http://schemas.openxmlformats.org/spreadsheetml/2006/main" count="31" uniqueCount="28">
  <si>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</si>
  <si>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</si>
  <si>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</si>
  <si>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</si>
  <si>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</si>
  <si>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</si>
  <si>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</si>
  <si>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</si>
  <si>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</si>
  <si>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</si>
  <si>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</si>
  <si>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</si>
  <si>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</si>
  <si>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 xml:space="preserve"> Flat No. 2 (302), 2nd Floor, Building No 2, Wing - B, Trimurti Complex, Utkarsh Nagar , Near Jagtap Ground , Village - Wada, Taluka - Wada, District - Palghar,</t>
  </si>
  <si>
    <t>bua</t>
  </si>
  <si>
    <t>rate</t>
  </si>
  <si>
    <t>fmv</t>
  </si>
  <si>
    <t>agreement - 2017</t>
  </si>
  <si>
    <t>av</t>
  </si>
  <si>
    <t>sd</t>
  </si>
  <si>
    <t>rd</t>
  </si>
  <si>
    <t>previous report  = 2021</t>
  </si>
  <si>
    <t>MV</t>
  </si>
  <si>
    <t>2600 to 2800 on sbua</t>
  </si>
  <si>
    <t>mca</t>
  </si>
  <si>
    <t>oc - 23.05.2014</t>
  </si>
  <si>
    <t>possession  - 2015</t>
  </si>
  <si>
    <t>02.02.23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</si>
</sst>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4" fontId="1" fillId="3" borderId="0" xfId="0" applyNumberFormat="1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400050</xdr:colOff>
      <xdr:row>20</xdr:row>
      <xdr:rowOff>85725</xdr:rowOff>
    </xdr:from>
    <xdr:to>
      <xdr:col>25</xdr:col>
      <xdr:colOff>286748</xdr:colOff>
      <xdr:row>33</xdr:row>
      <xdr:rowOff>9860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48028-15A1-4588-91A4-CD7083F97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0" y="4467225"/>
          <a:ext cx="7154273" cy="2400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410823</xdr:colOff>
      <xdr:row>47</xdr:row>
      <xdr:rowOff>163133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CDD834-B849-475F-8857-8657713FE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45223" cy="86594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420350</xdr:colOff>
      <xdr:row>51</xdr:row>
      <xdr:rowOff>20249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E2FAE5-25D6-4D24-A12C-F1E1498D9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954750" cy="85927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429876</xdr:colOff>
      <xdr:row>46</xdr:row>
      <xdr:rowOff>86933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7D2EB6-AAD4-41EE-9623-D5E5F9119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964276" cy="86594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10</xdr:col>
      <xdr:colOff>277029</xdr:colOff>
      <xdr:row>45</xdr:row>
      <xdr:rowOff>67812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8C3A27-B9E9-483B-B153-C1AE416E4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5763429" cy="8145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tabSelected="1" topLeftCell="C1" zoomScaleNormal="100" workbookViewId="0">
      <selection activeCell="T6" sqref="T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7.710937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8.5703125" customWidth="1"/>
  </cols>
  <sheetData>
    <row r="1" spans="1:21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  <c r="T1" s="1" t="s">
        <v>22</v>
      </c>
    </row>
    <row r="2" spans="1:21" x14ac:dyDescent="0.25">
      <c r="A2" s="4">
        <f t="shared" ref="A2:A15" si="0">N2</f>
        <v>0</v>
      </c>
      <c r="B2" s="4">
        <f t="shared" ref="B2:B15" si="1">Q2</f>
        <v>402.77777777777783</v>
      </c>
      <c r="C2" s="4">
        <f>B2*1.2</f>
        <v>483.33333333333337</v>
      </c>
      <c r="D2" s="4">
        <f t="shared" ref="D2:D13" si="2">C2*1.2</f>
        <v>580</v>
      </c>
      <c r="E2" s="5">
        <f t="shared" ref="E2:E13" si="3">R2</f>
        <v>2300000</v>
      </c>
      <c r="F2" s="10">
        <f t="shared" ref="F2:F13" si="4">ROUND((E2/B2),0)</f>
        <v>5710</v>
      </c>
      <c r="G2" s="10">
        <f t="shared" ref="G2:G13" si="5">ROUND((E2/C2),0)</f>
        <v>4759</v>
      </c>
      <c r="H2" s="10">
        <f t="shared" ref="H2:H13" si="6">ROUND((E2/D2),0)</f>
        <v>3966</v>
      </c>
      <c r="I2" s="4" t="e">
        <f>#REF!</f>
        <v>#REF!</v>
      </c>
      <c r="J2" s="4">
        <f t="shared" ref="J2:J13" si="7">S2</f>
        <v>0</v>
      </c>
      <c r="O2">
        <v>580</v>
      </c>
      <c r="P2">
        <f t="shared" ref="P2:P12" si="8">O2/1.2</f>
        <v>483.33333333333337</v>
      </c>
      <c r="Q2">
        <f t="shared" ref="Q2:Q12" si="9">P2/1.2</f>
        <v>402.77777777777783</v>
      </c>
      <c r="R2" s="2">
        <v>2300000</v>
      </c>
      <c r="S2" s="8"/>
      <c r="T2" s="8"/>
    </row>
    <row r="3" spans="1:21" x14ac:dyDescent="0.25">
      <c r="A3" s="4">
        <f t="shared" si="0"/>
        <v>0</v>
      </c>
      <c r="B3" s="4">
        <f t="shared" si="1"/>
        <v>694.44444444444446</v>
      </c>
      <c r="C3" s="4">
        <f t="shared" ref="C3:C15" si="10">B3*1.2</f>
        <v>833.33333333333337</v>
      </c>
      <c r="D3" s="4">
        <f t="shared" si="2"/>
        <v>1000</v>
      </c>
      <c r="E3" s="15">
        <f t="shared" si="3"/>
        <v>3000000</v>
      </c>
      <c r="F3" s="10">
        <f t="shared" si="4"/>
        <v>4320</v>
      </c>
      <c r="G3" s="16">
        <f t="shared" si="5"/>
        <v>3600</v>
      </c>
      <c r="H3" s="10">
        <f t="shared" si="6"/>
        <v>3000</v>
      </c>
      <c r="I3" s="10" t="e">
        <f>#REF!</f>
        <v>#REF!</v>
      </c>
      <c r="J3" s="4">
        <f t="shared" si="7"/>
        <v>0</v>
      </c>
      <c r="O3">
        <v>1000</v>
      </c>
      <c r="P3">
        <f t="shared" si="8"/>
        <v>833.33333333333337</v>
      </c>
      <c r="Q3">
        <f t="shared" si="9"/>
        <v>694.44444444444446</v>
      </c>
      <c r="R3" s="2">
        <v>3000000</v>
      </c>
      <c r="S3" s="8"/>
      <c r="T3" s="8"/>
    </row>
    <row r="4" spans="1:21" x14ac:dyDescent="0.25">
      <c r="A4" s="4">
        <f t="shared" si="0"/>
        <v>0</v>
      </c>
      <c r="B4" s="4">
        <f t="shared" si="1"/>
        <v>850</v>
      </c>
      <c r="C4" s="4">
        <f t="shared" si="10"/>
        <v>1020</v>
      </c>
      <c r="D4" s="4">
        <f t="shared" si="2"/>
        <v>1224</v>
      </c>
      <c r="E4" s="15">
        <f t="shared" si="3"/>
        <v>3000000</v>
      </c>
      <c r="F4" s="10">
        <f t="shared" si="4"/>
        <v>3529</v>
      </c>
      <c r="G4" s="16">
        <f t="shared" si="5"/>
        <v>2941</v>
      </c>
      <c r="H4" s="10">
        <f t="shared" si="6"/>
        <v>2451</v>
      </c>
      <c r="I4" s="10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850</v>
      </c>
      <c r="R4" s="2">
        <v>3000000</v>
      </c>
      <c r="S4" s="8"/>
      <c r="T4" s="8"/>
    </row>
    <row r="5" spans="1:21" x14ac:dyDescent="0.25">
      <c r="A5" s="4">
        <f t="shared" si="0"/>
        <v>0</v>
      </c>
      <c r="B5" s="4">
        <f t="shared" si="1"/>
        <v>833.33333333333337</v>
      </c>
      <c r="C5" s="4">
        <f t="shared" si="10"/>
        <v>1000</v>
      </c>
      <c r="D5" s="4">
        <f t="shared" si="2"/>
        <v>1200</v>
      </c>
      <c r="E5" s="15">
        <f t="shared" si="3"/>
        <v>1000000</v>
      </c>
      <c r="F5" s="10">
        <f t="shared" si="4"/>
        <v>1200</v>
      </c>
      <c r="G5" s="10">
        <f t="shared" si="5"/>
        <v>1000</v>
      </c>
      <c r="H5" s="10">
        <f t="shared" si="6"/>
        <v>833</v>
      </c>
      <c r="I5" s="10" t="e">
        <f>#REF!</f>
        <v>#REF!</v>
      </c>
      <c r="J5" s="4">
        <f t="shared" si="7"/>
        <v>0</v>
      </c>
      <c r="O5">
        <v>0</v>
      </c>
      <c r="P5">
        <v>1000</v>
      </c>
      <c r="Q5">
        <f t="shared" si="9"/>
        <v>833.33333333333337</v>
      </c>
      <c r="R5" s="2">
        <v>1000000</v>
      </c>
      <c r="S5" s="8"/>
      <c r="T5" s="8">
        <v>2537000</v>
      </c>
      <c r="U5">
        <f>T5/P5</f>
        <v>2537</v>
      </c>
    </row>
    <row r="6" spans="1:21" x14ac:dyDescent="0.25">
      <c r="A6" s="4">
        <f t="shared" si="0"/>
        <v>0</v>
      </c>
      <c r="B6" s="4">
        <f t="shared" si="1"/>
        <v>418.33333333333337</v>
      </c>
      <c r="C6" s="4">
        <f t="shared" si="10"/>
        <v>502</v>
      </c>
      <c r="D6" s="4">
        <f t="shared" si="2"/>
        <v>602.4</v>
      </c>
      <c r="E6" s="15">
        <f t="shared" si="3"/>
        <v>1200000</v>
      </c>
      <c r="F6" s="10">
        <f t="shared" si="4"/>
        <v>2869</v>
      </c>
      <c r="G6" s="16">
        <f t="shared" si="5"/>
        <v>2390</v>
      </c>
      <c r="H6" s="10">
        <f t="shared" si="6"/>
        <v>1992</v>
      </c>
      <c r="I6" s="10" t="e">
        <f>#REF!</f>
        <v>#REF!</v>
      </c>
      <c r="J6" s="4" t="str">
        <f t="shared" si="7"/>
        <v>02.02.23</v>
      </c>
      <c r="O6">
        <v>0</v>
      </c>
      <c r="P6">
        <v>502</v>
      </c>
      <c r="Q6">
        <f t="shared" si="9"/>
        <v>418.33333333333337</v>
      </c>
      <c r="R6" s="2">
        <v>1200000</v>
      </c>
      <c r="S6" s="8" t="s">
        <v>27</v>
      </c>
      <c r="T6" s="8">
        <f>1200000+72000+12000</f>
        <v>1284000</v>
      </c>
      <c r="U6">
        <f t="shared" ref="U6:U9" si="11">T6/P6</f>
        <v>2557.7689243027889</v>
      </c>
    </row>
    <row r="7" spans="1:21" x14ac:dyDescent="0.25">
      <c r="A7" s="4">
        <f t="shared" si="0"/>
        <v>0</v>
      </c>
      <c r="B7" s="4">
        <f t="shared" si="1"/>
        <v>0</v>
      </c>
      <c r="C7" s="4">
        <f t="shared" si="10"/>
        <v>0</v>
      </c>
      <c r="D7" s="4">
        <f t="shared" si="2"/>
        <v>0</v>
      </c>
      <c r="E7" s="1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10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9"/>
        <v>0</v>
      </c>
      <c r="R7" s="2">
        <v>0</v>
      </c>
      <c r="S7" s="8"/>
      <c r="T7" s="8"/>
      <c r="U7" t="e">
        <f t="shared" si="11"/>
        <v>#DIV/0!</v>
      </c>
    </row>
    <row r="8" spans="1:21" x14ac:dyDescent="0.25">
      <c r="A8" s="4">
        <f t="shared" si="0"/>
        <v>0</v>
      </c>
      <c r="B8" s="4">
        <f t="shared" si="1"/>
        <v>0</v>
      </c>
      <c r="C8" s="4">
        <f t="shared" si="10"/>
        <v>0</v>
      </c>
      <c r="D8" s="4">
        <f t="shared" si="2"/>
        <v>0</v>
      </c>
      <c r="E8" s="1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10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9"/>
        <v>0</v>
      </c>
      <c r="R8" s="2">
        <v>0</v>
      </c>
      <c r="S8" s="8"/>
      <c r="T8" s="8"/>
      <c r="U8" t="e">
        <f t="shared" si="11"/>
        <v>#DIV/0!</v>
      </c>
    </row>
    <row r="9" spans="1:21" x14ac:dyDescent="0.25">
      <c r="A9" s="4">
        <f t="shared" si="0"/>
        <v>0</v>
      </c>
      <c r="B9" s="4">
        <f t="shared" si="1"/>
        <v>0</v>
      </c>
      <c r="C9" s="4">
        <f t="shared" si="10"/>
        <v>0</v>
      </c>
      <c r="D9" s="4">
        <f t="shared" si="2"/>
        <v>0</v>
      </c>
      <c r="E9" s="1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10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9"/>
        <v>0</v>
      </c>
      <c r="R9" s="2">
        <v>0</v>
      </c>
      <c r="S9" s="8"/>
      <c r="T9" s="8"/>
      <c r="U9" t="e">
        <f t="shared" si="11"/>
        <v>#DIV/0!</v>
      </c>
    </row>
    <row r="10" spans="1:21" x14ac:dyDescent="0.25">
      <c r="A10" s="4">
        <f t="shared" si="0"/>
        <v>0</v>
      </c>
      <c r="B10" s="4">
        <f t="shared" si="1"/>
        <v>0</v>
      </c>
      <c r="C10" s="4">
        <f t="shared" si="10"/>
        <v>0</v>
      </c>
      <c r="D10" s="4">
        <f t="shared" si="2"/>
        <v>0</v>
      </c>
      <c r="E10" s="1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10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9"/>
        <v>0</v>
      </c>
      <c r="R10" s="2">
        <v>0</v>
      </c>
      <c r="S10" s="8"/>
      <c r="T10" s="8"/>
    </row>
    <row r="11" spans="1:21" x14ac:dyDescent="0.25">
      <c r="A11" s="4">
        <f t="shared" si="0"/>
        <v>0</v>
      </c>
      <c r="B11" s="4">
        <f t="shared" si="1"/>
        <v>0</v>
      </c>
      <c r="C11" s="4">
        <f t="shared" si="10"/>
        <v>0</v>
      </c>
      <c r="D11" s="4">
        <f t="shared" si="2"/>
        <v>0</v>
      </c>
      <c r="E11" s="15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10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9"/>
        <v>0</v>
      </c>
      <c r="R11" s="2">
        <v>0</v>
      </c>
      <c r="S11" s="8"/>
      <c r="T11" s="8"/>
    </row>
    <row r="12" spans="1:21" x14ac:dyDescent="0.25">
      <c r="A12" s="4">
        <f t="shared" si="0"/>
        <v>0</v>
      </c>
      <c r="B12" s="4">
        <f t="shared" si="1"/>
        <v>0</v>
      </c>
      <c r="C12" s="4">
        <f t="shared" si="10"/>
        <v>0</v>
      </c>
      <c r="D12" s="4">
        <f t="shared" si="2"/>
        <v>0</v>
      </c>
      <c r="E12" s="1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10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9"/>
        <v>0</v>
      </c>
      <c r="R12" s="2">
        <v>0</v>
      </c>
      <c r="S12" s="8"/>
      <c r="T12" s="8"/>
    </row>
    <row r="13" spans="1:21" x14ac:dyDescent="0.25">
      <c r="A13" s="4">
        <f t="shared" si="0"/>
        <v>0</v>
      </c>
      <c r="B13" s="4">
        <f t="shared" si="1"/>
        <v>0</v>
      </c>
      <c r="C13" s="4">
        <f t="shared" si="10"/>
        <v>0</v>
      </c>
      <c r="D13" s="4">
        <f t="shared" si="2"/>
        <v>0</v>
      </c>
      <c r="E13" s="1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10" t="e">
        <f>#REF!</f>
        <v>#REF!</v>
      </c>
      <c r="J13" s="4">
        <f t="shared" si="7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8"/>
      <c r="T13" s="8"/>
    </row>
    <row r="14" spans="1:21" x14ac:dyDescent="0.25">
      <c r="A14" s="4">
        <f t="shared" si="0"/>
        <v>0</v>
      </c>
      <c r="B14" s="4">
        <f t="shared" si="1"/>
        <v>0</v>
      </c>
      <c r="C14" s="4">
        <f t="shared" si="10"/>
        <v>0</v>
      </c>
      <c r="D14" s="4">
        <f t="shared" ref="D14:D15" si="14">C14*1.2</f>
        <v>0</v>
      </c>
      <c r="E14" s="15">
        <f t="shared" ref="E14:E15" si="15">R14</f>
        <v>0</v>
      </c>
      <c r="F14" s="10" t="e">
        <f t="shared" ref="F14:F15" si="16">ROUND((E14/B14),0)</f>
        <v>#DIV/0!</v>
      </c>
      <c r="G14" s="10" t="e">
        <f t="shared" ref="G14:G15" si="17">ROUND((E14/C14),0)</f>
        <v>#DIV/0!</v>
      </c>
      <c r="H14" s="10" t="e">
        <f t="shared" ref="H14:H15" si="18">ROUND((E14/D14),0)</f>
        <v>#DIV/0!</v>
      </c>
      <c r="I14" s="10" t="e">
        <f>#REF!</f>
        <v>#REF!</v>
      </c>
      <c r="J14" s="4">
        <f t="shared" ref="J14:J15" si="19">S14</f>
        <v>0</v>
      </c>
      <c r="O14">
        <v>0</v>
      </c>
      <c r="P14">
        <f t="shared" ref="P14:P15" si="20">O14/1.2</f>
        <v>0</v>
      </c>
      <c r="Q14">
        <f t="shared" ref="Q14:Q15" si="21">P14/1.2</f>
        <v>0</v>
      </c>
      <c r="R14" s="2">
        <v>0</v>
      </c>
      <c r="S14" s="8"/>
      <c r="T14" s="8"/>
    </row>
    <row r="15" spans="1:21" x14ac:dyDescent="0.25">
      <c r="A15" s="4">
        <f t="shared" si="0"/>
        <v>0</v>
      </c>
      <c r="B15" s="4">
        <f t="shared" si="1"/>
        <v>0</v>
      </c>
      <c r="C15" s="4">
        <f t="shared" si="10"/>
        <v>0</v>
      </c>
      <c r="D15" s="4">
        <f t="shared" si="14"/>
        <v>0</v>
      </c>
      <c r="E15" s="15">
        <f t="shared" si="15"/>
        <v>0</v>
      </c>
      <c r="F15" s="10" t="e">
        <f t="shared" si="16"/>
        <v>#DIV/0!</v>
      </c>
      <c r="G15" s="10" t="e">
        <f t="shared" si="17"/>
        <v>#DIV/0!</v>
      </c>
      <c r="H15" s="10" t="e">
        <f t="shared" si="18"/>
        <v>#DIV/0!</v>
      </c>
      <c r="I15" s="10" t="e">
        <f>#REF!</f>
        <v>#REF!</v>
      </c>
      <c r="J15" s="4">
        <f t="shared" si="19"/>
        <v>0</v>
      </c>
      <c r="O15">
        <v>0</v>
      </c>
      <c r="P15">
        <f t="shared" si="20"/>
        <v>0</v>
      </c>
      <c r="Q15">
        <f t="shared" si="21"/>
        <v>0</v>
      </c>
      <c r="R15" s="2">
        <v>0</v>
      </c>
      <c r="S15" s="8"/>
      <c r="T15" s="8"/>
    </row>
    <row r="16" spans="1:21" x14ac:dyDescent="0.25">
      <c r="E16" s="8"/>
      <c r="F16" s="8"/>
      <c r="G16" s="8"/>
      <c r="H16" s="8"/>
      <c r="I16" s="8"/>
    </row>
    <row r="17" spans="5:24" x14ac:dyDescent="0.25">
      <c r="E17" s="8"/>
      <c r="F17" s="8" t="s">
        <v>13</v>
      </c>
      <c r="G17" s="8"/>
      <c r="H17" s="8"/>
      <c r="I17" s="8"/>
    </row>
    <row r="19" spans="5:24" x14ac:dyDescent="0.25">
      <c r="F19" s="7" t="s">
        <v>14</v>
      </c>
      <c r="G19">
        <v>845</v>
      </c>
    </row>
    <row r="20" spans="5:24" x14ac:dyDescent="0.25">
      <c r="F20" s="7" t="s">
        <v>15</v>
      </c>
      <c r="G20">
        <v>2800</v>
      </c>
      <c r="P20" t="s">
        <v>21</v>
      </c>
    </row>
    <row r="21" spans="5:24" x14ac:dyDescent="0.25">
      <c r="F21" s="7" t="s">
        <v>16</v>
      </c>
      <c r="G21">
        <f>G20*G19</f>
        <v>2366000</v>
      </c>
    </row>
    <row r="22" spans="5:24" x14ac:dyDescent="0.25">
      <c r="G22" s="6"/>
      <c r="H22" s="6"/>
    </row>
    <row r="23" spans="5:24" x14ac:dyDescent="0.25">
      <c r="H23" t="s">
        <v>23</v>
      </c>
    </row>
    <row r="24" spans="5:24" x14ac:dyDescent="0.25">
      <c r="P24" s="11"/>
      <c r="Q24" s="11"/>
      <c r="R24" s="13"/>
      <c r="T24" s="11"/>
      <c r="U24" s="11"/>
      <c r="V24" s="11"/>
      <c r="W24" s="11"/>
      <c r="X24" s="11"/>
    </row>
    <row r="25" spans="5:24" x14ac:dyDescent="0.25">
      <c r="G25" t="s">
        <v>17</v>
      </c>
      <c r="P25" s="11"/>
      <c r="Q25" s="14"/>
      <c r="R25" s="14"/>
      <c r="T25" s="14"/>
      <c r="U25" s="14"/>
      <c r="V25" s="11"/>
      <c r="W25" s="11"/>
      <c r="X25" s="11"/>
    </row>
    <row r="26" spans="5:24" x14ac:dyDescent="0.25">
      <c r="G26" t="s">
        <v>18</v>
      </c>
      <c r="H26">
        <v>1700000</v>
      </c>
      <c r="J26" t="s">
        <v>25</v>
      </c>
      <c r="P26" s="11"/>
      <c r="Q26" s="11"/>
      <c r="R26" s="11"/>
      <c r="T26" s="11"/>
      <c r="U26" s="11"/>
      <c r="V26" s="11"/>
      <c r="W26" s="11"/>
      <c r="X26" s="11"/>
    </row>
    <row r="27" spans="5:24" x14ac:dyDescent="0.25">
      <c r="G27" t="s">
        <v>19</v>
      </c>
      <c r="H27">
        <v>99600</v>
      </c>
      <c r="J27" t="s">
        <v>26</v>
      </c>
      <c r="P27" s="11"/>
      <c r="Q27" s="11"/>
      <c r="R27" s="11"/>
      <c r="T27" s="11"/>
      <c r="U27" s="11"/>
      <c r="V27" s="11"/>
      <c r="W27" s="11"/>
      <c r="X27" s="11"/>
    </row>
    <row r="28" spans="5:24" x14ac:dyDescent="0.25">
      <c r="G28" t="s">
        <v>20</v>
      </c>
      <c r="H28">
        <v>19920</v>
      </c>
      <c r="P28" s="11"/>
      <c r="Q28" s="11"/>
      <c r="R28" s="12"/>
      <c r="T28" s="12"/>
      <c r="U28" s="12"/>
      <c r="V28" s="11"/>
      <c r="W28" s="11"/>
      <c r="X28" s="11"/>
    </row>
    <row r="29" spans="5:24" x14ac:dyDescent="0.25">
      <c r="H29">
        <f>SUM(H26:H28)</f>
        <v>1819520</v>
      </c>
      <c r="P29" s="11"/>
      <c r="Q29" s="11"/>
      <c r="R29" s="11"/>
      <c r="T29" s="11"/>
      <c r="U29" s="11"/>
      <c r="V29" s="11"/>
      <c r="W29" s="11"/>
      <c r="X29" s="11"/>
    </row>
    <row r="30" spans="5:24" x14ac:dyDescent="0.25">
      <c r="I30" t="s">
        <v>24</v>
      </c>
      <c r="P30" s="11"/>
      <c r="Q30" s="11"/>
      <c r="R30" s="11"/>
      <c r="T30" s="11"/>
      <c r="U30" s="11"/>
      <c r="V30" s="11"/>
      <c r="W30" s="11"/>
      <c r="X30" s="11"/>
    </row>
    <row r="31" spans="5:24" x14ac:dyDescent="0.25">
      <c r="I31">
        <v>17.41</v>
      </c>
      <c r="J31">
        <v>9.86</v>
      </c>
      <c r="N31">
        <f>J31*I31</f>
        <v>171.6626</v>
      </c>
      <c r="P31" s="11"/>
      <c r="Q31" s="11"/>
      <c r="R31" s="11"/>
      <c r="T31" s="11"/>
      <c r="U31" s="11"/>
      <c r="V31" s="11"/>
      <c r="W31" s="11"/>
      <c r="X31" s="11"/>
    </row>
    <row r="32" spans="5:24" x14ac:dyDescent="0.25">
      <c r="I32">
        <v>3.17</v>
      </c>
      <c r="J32">
        <v>13</v>
      </c>
      <c r="N32">
        <f t="shared" ref="N32:N43" si="22">J32*I32</f>
        <v>41.21</v>
      </c>
      <c r="P32" s="11"/>
      <c r="Q32" s="11"/>
      <c r="R32" s="11"/>
      <c r="S32" s="6"/>
      <c r="T32" s="11"/>
      <c r="U32" s="11"/>
      <c r="V32" s="11"/>
      <c r="W32" s="11"/>
      <c r="X32" s="11"/>
    </row>
    <row r="33" spans="9:24" x14ac:dyDescent="0.25">
      <c r="I33">
        <v>9.75</v>
      </c>
      <c r="J33">
        <v>7.75</v>
      </c>
      <c r="N33">
        <f t="shared" si="22"/>
        <v>75.5625</v>
      </c>
      <c r="P33" s="11"/>
      <c r="Q33" s="11"/>
      <c r="R33" s="11"/>
      <c r="S33" s="6"/>
      <c r="T33" s="11"/>
      <c r="U33" s="11"/>
      <c r="V33" s="11"/>
      <c r="W33" s="11"/>
      <c r="X33" s="11"/>
    </row>
    <row r="34" spans="9:24" x14ac:dyDescent="0.25">
      <c r="I34">
        <v>3.28</v>
      </c>
      <c r="J34">
        <v>3</v>
      </c>
      <c r="N34">
        <f t="shared" si="22"/>
        <v>9.84</v>
      </c>
      <c r="Q34" s="11"/>
      <c r="R34" s="11"/>
    </row>
    <row r="35" spans="9:24" x14ac:dyDescent="0.25">
      <c r="I35">
        <v>7.5</v>
      </c>
      <c r="J35">
        <v>4</v>
      </c>
      <c r="N35">
        <f t="shared" si="22"/>
        <v>30</v>
      </c>
      <c r="Q35" s="11"/>
      <c r="R35" s="11"/>
      <c r="T35" s="6"/>
    </row>
    <row r="36" spans="9:24" x14ac:dyDescent="0.25">
      <c r="I36">
        <v>4.34</v>
      </c>
      <c r="J36">
        <v>3</v>
      </c>
      <c r="N36">
        <f t="shared" si="22"/>
        <v>13.02</v>
      </c>
      <c r="P36" s="11"/>
      <c r="Q36" s="11"/>
      <c r="R36" s="11"/>
      <c r="S36" s="6"/>
    </row>
    <row r="37" spans="9:24" x14ac:dyDescent="0.25">
      <c r="I37">
        <v>9.82</v>
      </c>
      <c r="J37">
        <v>10.85</v>
      </c>
      <c r="N37">
        <f t="shared" si="22"/>
        <v>106.547</v>
      </c>
    </row>
    <row r="38" spans="9:24" x14ac:dyDescent="0.25">
      <c r="I38">
        <v>10.15</v>
      </c>
      <c r="J38">
        <v>11.66</v>
      </c>
      <c r="N38">
        <f t="shared" si="22"/>
        <v>118.349</v>
      </c>
    </row>
    <row r="39" spans="9:24" x14ac:dyDescent="0.25">
      <c r="I39">
        <v>6.5</v>
      </c>
      <c r="J39">
        <v>4.5599999999999996</v>
      </c>
      <c r="N39">
        <f t="shared" si="22"/>
        <v>29.639999999999997</v>
      </c>
    </row>
    <row r="40" spans="9:24" x14ac:dyDescent="0.25">
      <c r="I40">
        <v>4.3</v>
      </c>
      <c r="J40">
        <v>2.11</v>
      </c>
      <c r="N40">
        <f t="shared" si="22"/>
        <v>9.0729999999999986</v>
      </c>
    </row>
    <row r="41" spans="9:24" x14ac:dyDescent="0.25">
      <c r="N41" s="6">
        <f>SUM(N31:N40)</f>
        <v>604.90409999999997</v>
      </c>
    </row>
    <row r="42" spans="9:24" x14ac:dyDescent="0.25">
      <c r="I42">
        <v>3.25</v>
      </c>
      <c r="J42">
        <v>9.76</v>
      </c>
      <c r="N42">
        <f t="shared" si="22"/>
        <v>31.72</v>
      </c>
    </row>
    <row r="43" spans="9:24" x14ac:dyDescent="0.25">
      <c r="I43">
        <v>9.75</v>
      </c>
      <c r="J43">
        <v>5.66</v>
      </c>
      <c r="N43">
        <f t="shared" si="22"/>
        <v>55.185000000000002</v>
      </c>
    </row>
    <row r="44" spans="9:24" x14ac:dyDescent="0.25">
      <c r="N44" s="6">
        <f>N43+N42</f>
        <v>86.905000000000001</v>
      </c>
    </row>
    <row r="45" spans="9:24" x14ac:dyDescent="0.25">
      <c r="N45" s="6">
        <f>N44+N41</f>
        <v>691.80909999999994</v>
      </c>
      <c r="O45">
        <f>N45*1.4</f>
        <v>968.53273999999988</v>
      </c>
    </row>
    <row r="46" spans="9:24" x14ac:dyDescent="0.25">
      <c r="N46">
        <f>G19/N45</f>
        <v>1.2214352196292302</v>
      </c>
      <c r="O46">
        <f>O45*2600</f>
        <v>2518185.1239999998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2025-02-04T08:09:25Z</dcterms:modified>
</cp:coreProperties>
</file>