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Janaseva Sahakari Bank\Vasai (West)\SAVITRI NANDLAL GUPTA\"/>
    </mc:Choice>
  </mc:AlternateContent>
  <xr:revisionPtr revIDLastSave="0" documentId="13_ncr:1_{DFE8563E-7C51-40D9-AD2B-E9AEDD4D931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4" i="4" l="1"/>
  <c r="G20" i="4"/>
  <c r="H27" i="4"/>
  <c r="H26" i="4"/>
  <c r="J22" i="4"/>
  <c r="J21" i="4"/>
  <c r="J19" i="4"/>
  <c r="R4" i="4"/>
  <c r="Q12" i="4" l="1"/>
  <c r="P12" i="4"/>
  <c r="P11" i="4"/>
  <c r="Q11" i="4" s="1"/>
  <c r="Q10" i="4"/>
  <c r="P10" i="4"/>
  <c r="P9" i="4"/>
  <c r="Q9" i="4" s="1"/>
  <c r="P8" i="4"/>
  <c r="Q8" i="4" s="1"/>
  <c r="P7" i="4"/>
  <c r="Q7" i="4" s="1"/>
  <c r="Q6" i="4"/>
  <c r="P6" i="4"/>
  <c r="P5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U4" i="4" s="1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<sst xmlns="http://schemas.openxmlformats.org/spreadsheetml/2006/main" count="26" uniqueCount="22">
  <si>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</si>
  <si>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</si>
  <si>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</si>
  <si>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</si>
  <si>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</si>
  <si>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</si>
  <si>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</si>
  <si>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</si>
  <si>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</si>
  <si>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</si>
  <si>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</si>
  <si>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</si>
  <si>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</si>
  <si>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previous repor t2022</t>
  </si>
  <si>
    <t>rate</t>
  </si>
  <si>
    <t>fmv</t>
  </si>
  <si>
    <t>ca</t>
  </si>
  <si>
    <t>otla</t>
  </si>
  <si>
    <t>rent - 40000</t>
  </si>
  <si>
    <t>13.02.24</t>
  </si>
  <si>
    <t xml:space="preserve">Shop No. 53, Ground Floor, Satyam Shivam Shopping Centre Premises CHSL, Station Road, Nalasopara West, </t>
  </si>
  <si>
    <t>40000 /-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</si>
</sst>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20</xdr:row>
      <xdr:rowOff>0</xdr:rowOff>
    </xdr:from>
    <xdr:to>
      <xdr:col>25</xdr:col>
      <xdr:colOff>258106</xdr:colOff>
      <xdr:row>52</xdr:row>
      <xdr:rowOff>38956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B72117-BE4B-485A-B0F0-F9395E1EF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5300" y="4381500"/>
          <a:ext cx="6668431" cy="61349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47</xdr:row>
      <xdr:rowOff>182186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786C40-7821-44C6-B0C0-35D8C6A9B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439402</xdr:colOff>
      <xdr:row>51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8AF627-4AD4-442B-9D29-9A5100B2D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73802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46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D9EAA1-1602-41C2-92AA-4576EAE74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753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4BEEB2-8677-4808-A511-627DEBF51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448929</xdr:colOff>
      <xdr:row>47</xdr:row>
      <xdr:rowOff>143958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AD1354-6E09-4112-91CF-F3A377896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83329" cy="77639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467981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DF41CD-FF72-44DD-9BFC-6A4B1ABC8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02381" cy="8630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514080-B4B4-4F7D-988D-57D4375E9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6" sqref="I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13.71093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145</v>
      </c>
      <c r="C2" s="4">
        <f>B2*1.2</f>
        <v>174</v>
      </c>
      <c r="D2" s="4">
        <f t="shared" ref="D2:D13" si="2">C2*1.2</f>
        <v>208.79999999999998</v>
      </c>
      <c r="E2" s="5">
        <f t="shared" ref="E2:E13" si="3">R2</f>
        <v>6000000</v>
      </c>
      <c r="F2" s="10">
        <f t="shared" ref="F2:F13" si="4">ROUND((E2/B2),0)</f>
        <v>41379</v>
      </c>
      <c r="G2" s="10">
        <f t="shared" ref="G2:G13" si="5">ROUND((E2/C2),0)</f>
        <v>34483</v>
      </c>
      <c r="H2" s="10">
        <f t="shared" ref="H2:H13" si="6">ROUND((E2/D2),0)</f>
        <v>28736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145</v>
      </c>
      <c r="R2" s="2">
        <v>6000000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333.33333333333337</v>
      </c>
      <c r="C3" s="4">
        <f t="shared" ref="C3:C15" si="9">B3*1.2</f>
        <v>400.00000000000006</v>
      </c>
      <c r="D3" s="4">
        <f t="shared" si="2"/>
        <v>480.00000000000006</v>
      </c>
      <c r="E3" s="5">
        <f t="shared" si="3"/>
        <v>28000000</v>
      </c>
      <c r="F3" s="10">
        <f t="shared" si="4"/>
        <v>84000</v>
      </c>
      <c r="G3" s="10">
        <f t="shared" si="5"/>
        <v>70000</v>
      </c>
      <c r="H3" s="10">
        <f t="shared" si="6"/>
        <v>58333</v>
      </c>
      <c r="I3" s="10" t="e">
        <f>#REF!</f>
        <v>#REF!</v>
      </c>
      <c r="J3" s="4">
        <f t="shared" si="7"/>
        <v>0</v>
      </c>
      <c r="O3">
        <v>0</v>
      </c>
      <c r="P3">
        <v>400</v>
      </c>
      <c r="Q3">
        <f t="shared" ref="Q3:Q12" si="10">P3/1.2</f>
        <v>333.33333333333337</v>
      </c>
      <c r="R3" s="2">
        <v>28000000</v>
      </c>
      <c r="S3" s="8"/>
      <c r="T3" s="8"/>
    </row>
    <row r="4" spans="1:21" x14ac:dyDescent="0.25">
      <c r="A4" s="4">
        <f t="shared" si="0"/>
        <v>0</v>
      </c>
      <c r="B4" s="4">
        <f t="shared" si="1"/>
        <v>125.00000000000001</v>
      </c>
      <c r="C4" s="4">
        <f t="shared" si="9"/>
        <v>150</v>
      </c>
      <c r="D4" s="4">
        <f t="shared" si="2"/>
        <v>180</v>
      </c>
      <c r="E4" s="5">
        <f t="shared" si="3"/>
        <v>2359800</v>
      </c>
      <c r="F4" s="15">
        <f t="shared" si="4"/>
        <v>18878</v>
      </c>
      <c r="G4" s="10">
        <f t="shared" si="5"/>
        <v>15732</v>
      </c>
      <c r="H4" s="10">
        <f t="shared" si="6"/>
        <v>13110</v>
      </c>
      <c r="I4" s="10" t="e">
        <f>#REF!</f>
        <v>#REF!</v>
      </c>
      <c r="J4" s="4" t="str">
        <f t="shared" si="7"/>
        <v>13.02.24</v>
      </c>
      <c r="O4">
        <v>0</v>
      </c>
      <c r="P4">
        <v>175</v>
      </c>
      <c r="Q4">
        <f>P4/1.4</f>
        <v>125.00000000000001</v>
      </c>
      <c r="R4" s="2">
        <f>2185000+152950+21850</f>
        <v>2359800</v>
      </c>
      <c r="S4" s="8" t="s">
        <v>19</v>
      </c>
      <c r="T4" s="8"/>
      <c r="U4">
        <f>F4*1.1</f>
        <v>20765.800000000003</v>
      </c>
    </row>
    <row r="5" spans="1:21" x14ac:dyDescent="0.25">
      <c r="A5" s="4">
        <f t="shared" si="0"/>
        <v>0</v>
      </c>
      <c r="B5" s="4">
        <f t="shared" si="1"/>
        <v>165</v>
      </c>
      <c r="C5" s="4">
        <f t="shared" si="9"/>
        <v>198</v>
      </c>
      <c r="D5" s="4">
        <f t="shared" si="2"/>
        <v>237.6</v>
      </c>
      <c r="E5" s="5">
        <f t="shared" si="3"/>
        <v>3700000</v>
      </c>
      <c r="F5" s="15">
        <f t="shared" si="4"/>
        <v>22424</v>
      </c>
      <c r="G5" s="10">
        <f t="shared" si="5"/>
        <v>18687</v>
      </c>
      <c r="H5" s="10">
        <f t="shared" si="6"/>
        <v>15572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165</v>
      </c>
      <c r="R5" s="2">
        <v>3700000</v>
      </c>
      <c r="S5" s="8"/>
      <c r="T5" s="8"/>
    </row>
    <row r="6" spans="1:21" x14ac:dyDescent="0.25">
      <c r="A6" s="4">
        <f t="shared" si="0"/>
        <v>0</v>
      </c>
      <c r="B6" s="4">
        <f t="shared" si="1"/>
        <v>284.72222222222223</v>
      </c>
      <c r="C6" s="4">
        <f t="shared" si="9"/>
        <v>341.66666666666669</v>
      </c>
      <c r="D6" s="4">
        <f t="shared" si="2"/>
        <v>410</v>
      </c>
      <c r="E6" s="5">
        <f t="shared" si="3"/>
        <v>7380000</v>
      </c>
      <c r="F6" s="10">
        <f t="shared" si="4"/>
        <v>25920</v>
      </c>
      <c r="G6" s="10">
        <f t="shared" si="5"/>
        <v>21600</v>
      </c>
      <c r="H6" s="10">
        <f t="shared" si="6"/>
        <v>18000</v>
      </c>
      <c r="I6" s="10" t="e">
        <f>#REF!</f>
        <v>#REF!</v>
      </c>
      <c r="J6" s="4">
        <f t="shared" si="7"/>
        <v>0</v>
      </c>
      <c r="O6">
        <v>410</v>
      </c>
      <c r="P6">
        <f t="shared" si="8"/>
        <v>341.66666666666669</v>
      </c>
      <c r="Q6">
        <f t="shared" si="10"/>
        <v>284.72222222222223</v>
      </c>
      <c r="R6" s="2">
        <v>7380000</v>
      </c>
      <c r="S6" s="8"/>
      <c r="T6" s="8"/>
    </row>
    <row r="7" spans="1:21" x14ac:dyDescent="0.25">
      <c r="A7" s="4">
        <f t="shared" si="0"/>
        <v>0</v>
      </c>
      <c r="B7" s="4">
        <f t="shared" si="1"/>
        <v>256.94444444444451</v>
      </c>
      <c r="C7" s="4">
        <f t="shared" si="9"/>
        <v>308.33333333333343</v>
      </c>
      <c r="D7" s="4">
        <f t="shared" si="2"/>
        <v>370.00000000000011</v>
      </c>
      <c r="E7" s="5">
        <f t="shared" si="3"/>
        <v>6000000</v>
      </c>
      <c r="F7" s="15">
        <f t="shared" si="4"/>
        <v>23351</v>
      </c>
      <c r="G7" s="10">
        <f t="shared" si="5"/>
        <v>19459</v>
      </c>
      <c r="H7" s="10">
        <f t="shared" si="6"/>
        <v>16216</v>
      </c>
      <c r="I7" s="10" t="e">
        <f>#REF!</f>
        <v>#REF!</v>
      </c>
      <c r="J7" s="4">
        <f t="shared" si="7"/>
        <v>0</v>
      </c>
      <c r="O7">
        <v>370</v>
      </c>
      <c r="P7">
        <f t="shared" si="8"/>
        <v>308.33333333333337</v>
      </c>
      <c r="Q7">
        <f t="shared" si="10"/>
        <v>256.94444444444451</v>
      </c>
      <c r="R7" s="2">
        <v>6000000</v>
      </c>
      <c r="S7" s="8"/>
      <c r="T7" s="8"/>
    </row>
    <row r="8" spans="1:21" x14ac:dyDescent="0.25">
      <c r="A8" s="4">
        <f t="shared" si="0"/>
        <v>0</v>
      </c>
      <c r="B8" s="4">
        <f t="shared" si="1"/>
        <v>138.88888888888891</v>
      </c>
      <c r="C8" s="4">
        <f t="shared" si="9"/>
        <v>166.66666666666669</v>
      </c>
      <c r="D8" s="4">
        <f t="shared" si="2"/>
        <v>200.00000000000003</v>
      </c>
      <c r="E8" s="5">
        <f t="shared" si="3"/>
        <v>3500000</v>
      </c>
      <c r="F8" s="15">
        <f t="shared" si="4"/>
        <v>25200</v>
      </c>
      <c r="G8" s="10">
        <f t="shared" si="5"/>
        <v>21000</v>
      </c>
      <c r="H8" s="10">
        <f t="shared" si="6"/>
        <v>17500</v>
      </c>
      <c r="I8" s="10" t="e">
        <f>#REF!</f>
        <v>#REF!</v>
      </c>
      <c r="J8" s="4">
        <f t="shared" si="7"/>
        <v>0</v>
      </c>
      <c r="O8">
        <v>200</v>
      </c>
      <c r="P8">
        <f t="shared" si="8"/>
        <v>166.66666666666669</v>
      </c>
      <c r="Q8">
        <f t="shared" si="10"/>
        <v>138.88888888888891</v>
      </c>
      <c r="R8" s="2">
        <v>3500000</v>
      </c>
      <c r="S8" s="8"/>
      <c r="T8" s="8"/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6:24" x14ac:dyDescent="0.25">
      <c r="H17" t="s">
        <v>20</v>
      </c>
    </row>
    <row r="18" spans="6:24" x14ac:dyDescent="0.25">
      <c r="F18" s="7" t="s">
        <v>16</v>
      </c>
      <c r="G18" s="16">
        <v>130</v>
      </c>
      <c r="H18" t="s">
        <v>16</v>
      </c>
    </row>
    <row r="19" spans="6:24" x14ac:dyDescent="0.25">
      <c r="F19" s="7" t="s">
        <v>14</v>
      </c>
      <c r="G19" s="16">
        <v>20000</v>
      </c>
      <c r="H19">
        <v>15</v>
      </c>
      <c r="I19">
        <v>9</v>
      </c>
      <c r="J19">
        <f>I19*H19</f>
        <v>135</v>
      </c>
      <c r="T19" t="s">
        <v>13</v>
      </c>
    </row>
    <row r="20" spans="6:24" x14ac:dyDescent="0.25">
      <c r="F20" s="7" t="s">
        <v>15</v>
      </c>
      <c r="G20" s="16">
        <f>G19*G18</f>
        <v>2600000</v>
      </c>
      <c r="H20" t="s">
        <v>17</v>
      </c>
    </row>
    <row r="21" spans="6:24" x14ac:dyDescent="0.25">
      <c r="H21">
        <v>4</v>
      </c>
      <c r="I21">
        <v>9</v>
      </c>
      <c r="J21">
        <f>I21*H21</f>
        <v>36</v>
      </c>
    </row>
    <row r="22" spans="6:24" x14ac:dyDescent="0.25">
      <c r="G22" s="6"/>
      <c r="H22" s="6"/>
      <c r="J22" s="6">
        <f>J21+J19</f>
        <v>171</v>
      </c>
    </row>
    <row r="23" spans="6:24" x14ac:dyDescent="0.25">
      <c r="F23" s="7" t="s">
        <v>21</v>
      </c>
    </row>
    <row r="24" spans="6:24" x14ac:dyDescent="0.25"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H25" t="s">
        <v>18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H26">
        <f>40000/0.04*12</f>
        <v>12000000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H27">
        <f>H26/130</f>
        <v>92307.692307692312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2025-01-27T10:07:55Z</dcterms:modified>
</cp:coreProperties>
</file>