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3"/>
  <c r="E17" i="25"/>
  <c r="Q9" i="4"/>
  <c r="B9" s="1"/>
  <c r="C9" s="1"/>
  <c r="D9" s="1"/>
  <c r="P9"/>
  <c r="J9"/>
  <c r="I9"/>
  <c r="E9"/>
  <c r="F9" s="1"/>
  <c r="A9"/>
  <c r="H9" l="1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F12" i="4" l="1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<sst xmlns="http://schemas.openxmlformats.org/spreadsheetml/2006/main" count="133" uniqueCount="99">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</sst>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257175</xdr:colOff>
      <xdr:row>30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91575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285750</xdr:colOff>
      <xdr:row>30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2015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16</xdr:col>
      <xdr:colOff>114300</xdr:colOff>
      <xdr:row>30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0"/>
          <a:ext cx="9610725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57535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55500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55500</v>
      </c>
      <c r="D5" s="56" t="s">
        <v>61</v>
      </c>
      <c r="E5" s="57">
        <f>ROUND(C5/10.764,0)</f>
        <v>5156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41500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14000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0.05</v>
      </c>
      <c r="D8" s="98">
        <f>1-C8</f>
        <v>0.95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13300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54800</v>
      </c>
      <c r="D10" s="56" t="s">
        <v>61</v>
      </c>
      <c r="E10" s="57">
        <f>ROUND(C10/10.764,0)</f>
        <v>5091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55</v>
      </c>
      <c r="D15" s="71"/>
      <c r="E15" s="71">
        <v>1189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6053199</v>
      </c>
      <c r="D17" s="71"/>
      <c r="E17" s="71">
        <f>E15*2000</f>
        <v>2378000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workbookViewId="0">
      <selection activeCell="A18" sqref="A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9800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7800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5</v>
      </c>
      <c r="D7" s="24"/>
      <c r="F7" s="74"/>
      <c r="G7" s="74"/>
    </row>
    <row r="8" spans="1:9">
      <c r="A8" s="15" t="s">
        <v>18</v>
      </c>
      <c r="B8" s="23"/>
      <c r="C8" s="24">
        <v>55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7.5</v>
      </c>
      <c r="D10" s="24"/>
      <c r="F10" s="74"/>
      <c r="G10" s="74"/>
    </row>
    <row r="11" spans="1:9">
      <c r="A11" s="15"/>
      <c r="B11" s="25"/>
      <c r="C11" s="26">
        <f>C10%</f>
        <v>7.4999999999999997E-2</v>
      </c>
      <c r="D11" s="26"/>
      <c r="F11" s="74"/>
      <c r="G11" s="74"/>
    </row>
    <row r="12" spans="1:9">
      <c r="A12" s="15" t="s">
        <v>21</v>
      </c>
      <c r="B12" s="18"/>
      <c r="C12" s="19">
        <f>C6*C11</f>
        <v>150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1850</v>
      </c>
      <c r="D13" s="22"/>
      <c r="F13" s="74"/>
      <c r="G13" s="74"/>
    </row>
    <row r="14" spans="1:9">
      <c r="A14" s="15" t="s">
        <v>15</v>
      </c>
      <c r="B14" s="18"/>
      <c r="C14" s="19">
        <f>C5</f>
        <v>7800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9650</v>
      </c>
      <c r="D16" s="20"/>
      <c r="E16" s="60"/>
      <c r="F16" s="74"/>
      <c r="G16" s="74"/>
    </row>
    <row r="17" spans="1:10">
      <c r="B17" s="23"/>
      <c r="C17" s="24"/>
      <c r="D17" s="24"/>
      <c r="F17" s="74"/>
      <c r="G17" s="74"/>
      <c r="J17">
        <v>1035</v>
      </c>
    </row>
    <row r="18" spans="1:10" ht="16.5">
      <c r="A18" s="27" t="s">
        <v>95</v>
      </c>
      <c r="B18" s="7"/>
      <c r="C18" s="72">
        <v>1081</v>
      </c>
      <c r="D18" s="72"/>
      <c r="E18" s="73"/>
      <c r="F18" s="74"/>
      <c r="G18" s="74"/>
      <c r="J18">
        <v>46</v>
      </c>
    </row>
    <row r="19" spans="1:10">
      <c r="A19" s="15"/>
      <c r="B19" s="6"/>
      <c r="C19" s="29">
        <f>C18*C16</f>
        <v>10431650</v>
      </c>
      <c r="D19" s="74" t="s">
        <v>68</v>
      </c>
      <c r="E19" s="29"/>
      <c r="F19" s="74" t="s">
        <v>68</v>
      </c>
      <c r="G19" s="74"/>
      <c r="J19">
        <f>SUM(J17:J18)</f>
        <v>1081</v>
      </c>
    </row>
    <row r="20" spans="1:10">
      <c r="A20" s="15"/>
      <c r="B20" s="53">
        <f>C20*80%</f>
        <v>7510788</v>
      </c>
      <c r="C20" s="30">
        <f>C19*90%</f>
        <v>9388485</v>
      </c>
      <c r="D20" s="74" t="s">
        <v>24</v>
      </c>
      <c r="E20" s="30">
        <f>C20*90%</f>
        <v>8449636.5</v>
      </c>
      <c r="F20" s="74" t="s">
        <v>24</v>
      </c>
      <c r="G20" s="74"/>
    </row>
    <row r="21" spans="1:10">
      <c r="A21" s="15"/>
      <c r="C21" s="30">
        <f>C19*80%</f>
        <v>8345320</v>
      </c>
      <c r="D21" s="74" t="s">
        <v>25</v>
      </c>
      <c r="E21" s="30"/>
      <c r="F21" s="74" t="s">
        <v>25</v>
      </c>
      <c r="G21" s="74"/>
    </row>
    <row r="22" spans="1:10">
      <c r="A22" s="15"/>
      <c r="E22" s="60"/>
      <c r="F22" s="74"/>
      <c r="G22" s="74"/>
    </row>
    <row r="23" spans="1:10">
      <c r="A23" s="31" t="s">
        <v>26</v>
      </c>
      <c r="B23" s="32"/>
      <c r="C23" s="33">
        <f>C4*C18</f>
        <v>2162000</v>
      </c>
      <c r="D23" s="33">
        <f>D4*D18</f>
        <v>0</v>
      </c>
    </row>
    <row r="24" spans="1:10">
      <c r="A24" s="15" t="s">
        <v>27</v>
      </c>
    </row>
    <row r="25" spans="1:10">
      <c r="A25" s="34" t="s">
        <v>28</v>
      </c>
      <c r="B25" s="16"/>
      <c r="C25" s="30">
        <f>C19*0.025/12</f>
        <v>21732.604166666668</v>
      </c>
      <c r="D25" s="30"/>
    </row>
    <row r="26" spans="1:10">
      <c r="C26" s="30"/>
      <c r="D26" s="30"/>
    </row>
    <row r="27" spans="1:10">
      <c r="C27" s="30"/>
      <c r="D27" s="30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9" sqref="N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>
        <f t="shared" ref="A9" si="0">N9</f>
        <v>0</v>
      </c>
      <c r="B9" s="4">
        <f t="shared" ref="B9" si="1">Q9</f>
        <v>1142.3611111111113</v>
      </c>
      <c r="C9" s="4">
        <f t="shared" ref="C9" si="2">B9*1.2</f>
        <v>1370.8333333333335</v>
      </c>
      <c r="D9" s="4">
        <f t="shared" ref="D9" si="3">C9*1.2</f>
        <v>1645.0000000000002</v>
      </c>
      <c r="E9" s="5">
        <f t="shared" ref="E9" si="4">R9</f>
        <v>6800000</v>
      </c>
      <c r="F9" s="4">
        <f t="shared" ref="F9" si="5">ROUND((E9/B9),0)</f>
        <v>5953</v>
      </c>
      <c r="G9" s="4">
        <f t="shared" ref="G9" si="6">ROUND((E9/C9),0)</f>
        <v>4960</v>
      </c>
      <c r="H9" s="4">
        <f t="shared" ref="H9" si="7">ROUND((E9/D9),0)</f>
        <v>4134</v>
      </c>
      <c r="I9" s="4">
        <f t="shared" ref="I9" si="8">T9</f>
        <v>0</v>
      </c>
      <c r="J9" s="4">
        <f t="shared" ref="J9" si="9">U9</f>
        <v>0</v>
      </c>
      <c r="K9" s="71"/>
      <c r="L9" s="71"/>
      <c r="M9" s="71"/>
      <c r="N9" s="71"/>
      <c r="O9" s="71">
        <v>1645</v>
      </c>
      <c r="P9" s="71">
        <f t="shared" ref="P9" si="10">O9/1.2</f>
        <v>1370.8333333333335</v>
      </c>
      <c r="Q9" s="71">
        <f t="shared" ref="Q9" si="11">P9/1.2</f>
        <v>1142.3611111111113</v>
      </c>
      <c r="R9" s="2">
        <v>6800000</v>
      </c>
      <c r="S9" s="2"/>
      <c r="T9" s="2"/>
    </row>
    <row r="10" spans="1:35">
      <c r="A10" s="4">
        <f t="shared" ref="A10:A15" si="12">N10</f>
        <v>0</v>
      </c>
      <c r="B10" s="4">
        <f t="shared" ref="B10:B15" si="13">Q10</f>
        <v>1041.6666666666667</v>
      </c>
      <c r="C10" s="4">
        <f t="shared" ref="C10:C15" si="14">B10*1.2</f>
        <v>1250</v>
      </c>
      <c r="D10" s="4">
        <f t="shared" ref="D10:D15" si="15">C10*1.2</f>
        <v>1500</v>
      </c>
      <c r="E10" s="5">
        <f t="shared" ref="E10:E15" si="16">R10</f>
        <v>7500000</v>
      </c>
      <c r="F10" s="4">
        <f t="shared" ref="F10:F15" si="17">ROUND((E10/B10),0)</f>
        <v>7200</v>
      </c>
      <c r="G10" s="4">
        <f t="shared" ref="G10:G15" si="18">ROUND((E10/C10),0)</f>
        <v>6000</v>
      </c>
      <c r="H10" s="4">
        <f t="shared" ref="H10:H15" si="19">ROUND((E10/D10),0)</f>
        <v>5000</v>
      </c>
      <c r="I10" s="4">
        <f t="shared" ref="I10:I15" si="20">T10</f>
        <v>0</v>
      </c>
      <c r="J10" s="4">
        <f t="shared" ref="J10:J15" si="21">U10</f>
        <v>0</v>
      </c>
      <c r="K10" s="71"/>
      <c r="L10" s="71"/>
      <c r="M10" s="71"/>
      <c r="N10" s="71"/>
      <c r="O10" s="71">
        <v>1500</v>
      </c>
      <c r="P10" s="71">
        <f t="shared" ref="P10:P13" si="22">O10/1.2</f>
        <v>1250</v>
      </c>
      <c r="Q10" s="71">
        <f t="shared" ref="Q10:Q15" si="23">P10/1.2</f>
        <v>1041.6666666666667</v>
      </c>
      <c r="R10" s="2">
        <v>7500000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 t="shared" si="22"/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 t="shared" si="22"/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 t="shared" si="22"/>
        <v>0</v>
      </c>
      <c r="Q13" s="71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4">N17</f>
        <v>0</v>
      </c>
      <c r="B17" s="4">
        <f t="shared" ref="B17:B19" si="25">Q17</f>
        <v>0</v>
      </c>
      <c r="C17" s="4">
        <f t="shared" ref="C17:C19" si="26">B17*1.2</f>
        <v>0</v>
      </c>
      <c r="D17" s="4">
        <f t="shared" ref="D17:D19" si="27">C17*1.2</f>
        <v>0</v>
      </c>
      <c r="E17" s="5">
        <f t="shared" ref="E17:E19" si="28">R17</f>
        <v>0</v>
      </c>
      <c r="F17" s="4" t="e">
        <f t="shared" ref="F17:F19" si="29">ROUND((E17/B17),0)</f>
        <v>#DIV/0!</v>
      </c>
      <c r="G17" s="4" t="e">
        <f t="shared" ref="G17:G19" si="30">ROUND((E17/C17),0)</f>
        <v>#DIV/0!</v>
      </c>
      <c r="H17" s="4" t="e">
        <f t="shared" ref="H17:H19" si="31">ROUND((E17/D17),0)</f>
        <v>#DIV/0!</v>
      </c>
      <c r="I17" s="4">
        <f t="shared" ref="I17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f t="shared" ref="Q17:Q18" si="34">P17/1.2</f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2025-01-23T12:08:18Z</dcterms:modified>
</cp:coreProperties>
</file>