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Aneesh Apartment\3rd LIE Report\"/>
    </mc:Choice>
  </mc:AlternateContent>
  <xr:revisionPtr revIDLastSave="0" documentId="13_ncr:1_{9B446E02-6F24-4BCF-A3BD-FE118F4D883A}" xr6:coauthVersionLast="47" xr6:coauthVersionMax="47" xr10:uidLastSave="{00000000-0000-0000-0000-000000000000}"/>
  <bookViews>
    <workbookView xWindow="3075" yWindow="15" windowWidth="14025" windowHeight="15465" xr2:uid="{00000000-000D-0000-FFFF-FFFF00000000}"/>
  </bookViews>
  <sheets>
    <sheet name="31-12-2024" sheetId="3" r:id="rId1"/>
    <sheet name="Sheet2" sheetId="2" r:id="rId2"/>
  </sheets>
  <definedNames>
    <definedName name="_xlnm._FilterDatabase" localSheetId="0" hidden="1">'31-12-2024'!$A$6:$F$49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3" l="1"/>
  <c r="Q35" i="3"/>
  <c r="C20" i="3"/>
  <c r="E32" i="3"/>
  <c r="E40" i="3"/>
  <c r="Q13" i="3"/>
  <c r="Q24" i="3"/>
  <c r="Q31" i="3" l="1"/>
  <c r="E16" i="3"/>
  <c r="E42" i="3"/>
  <c r="E41" i="3"/>
  <c r="E39" i="3"/>
  <c r="E38" i="3"/>
  <c r="E37" i="3"/>
  <c r="E36" i="3"/>
  <c r="E35" i="3"/>
  <c r="E34" i="3"/>
  <c r="E10" i="3"/>
  <c r="C44" i="3"/>
  <c r="Q33" i="3" s="1"/>
  <c r="Q34" i="3" s="1"/>
  <c r="E31" i="3"/>
  <c r="E43" i="3"/>
  <c r="E33" i="3"/>
  <c r="E30" i="3"/>
  <c r="E29" i="3"/>
  <c r="E28" i="3"/>
  <c r="E27" i="3"/>
  <c r="E26" i="3"/>
  <c r="E25" i="3"/>
  <c r="E24" i="3"/>
  <c r="E23" i="3"/>
  <c r="E22" i="3"/>
  <c r="E21" i="3"/>
  <c r="E19" i="3"/>
  <c r="E18" i="3"/>
  <c r="E17" i="3"/>
  <c r="E15" i="3"/>
  <c r="E14" i="3"/>
  <c r="E13" i="3"/>
  <c r="E12" i="3"/>
  <c r="E11" i="3"/>
  <c r="E9" i="3"/>
  <c r="E8" i="3"/>
  <c r="E7" i="3"/>
  <c r="B44" i="3"/>
  <c r="E20" i="3" l="1"/>
  <c r="E44" i="3" s="1"/>
</calcChain>
</file>

<file path=xl/sharedStrings.xml><?xml version="1.0" encoding="utf-8"?>
<sst xmlns="http://schemas.openxmlformats.org/spreadsheetml/2006/main" count="124" uniqueCount="75">
  <si>
    <t>Banaji Silverline Developers LLP</t>
  </si>
  <si>
    <t>ANEESH APARTMENTS CO-OP HSG SOC LTD</t>
  </si>
  <si>
    <t/>
  </si>
  <si>
    <t>Particulars</t>
  </si>
  <si>
    <t>Opening</t>
  </si>
  <si>
    <t>Transactions</t>
  </si>
  <si>
    <t>Closing</t>
  </si>
  <si>
    <t>Balance</t>
  </si>
  <si>
    <t>Debit</t>
  </si>
  <si>
    <t>Credit</t>
  </si>
  <si>
    <t>Compensation to Members ( Aneesh)</t>
  </si>
  <si>
    <t>Alternate Accomodation( Aneesh)</t>
  </si>
  <si>
    <t>Architects/Engineers Fees</t>
  </si>
  <si>
    <t>Brokerage on Purchase of TDR</t>
  </si>
  <si>
    <t>Consultancy Charges</t>
  </si>
  <si>
    <t>Crack Filling Work ( Asset)</t>
  </si>
  <si>
    <t>Electricity Charges (Aneesh Site)</t>
  </si>
  <si>
    <t>Exavation Work ( WIP)</t>
  </si>
  <si>
    <t>On Site Labour Charges( AA)</t>
  </si>
  <si>
    <t>Permission &amp; Approval</t>
  </si>
  <si>
    <t>Plumbing Work ( WIP)</t>
  </si>
  <si>
    <t>Professional / Legal Expenses</t>
  </si>
  <si>
    <t>Purchase of Meterials (WIP)</t>
  </si>
  <si>
    <t>Purchase of TDR-Aneesh</t>
  </si>
  <si>
    <t>Repairs &amp; Maintenanace Aneesh Site</t>
  </si>
  <si>
    <t>Scrutiny Fees for TDR</t>
  </si>
  <si>
    <t>Shifting &amp; Reshifting Charges ( Aneesh)</t>
  </si>
  <si>
    <t>Society Corpus</t>
  </si>
  <si>
    <t>Stampduty &amp; Registration Charges (BMC</t>
  </si>
  <si>
    <t>Stamp Duty/ Registration Charges ( DA)</t>
  </si>
  <si>
    <t>Stampduty &amp; Registration Charges (Tdr)</t>
  </si>
  <si>
    <t>Transportation Charges</t>
  </si>
  <si>
    <t>Water Testing</t>
  </si>
  <si>
    <t>Grand Total</t>
  </si>
  <si>
    <t>TDR</t>
  </si>
  <si>
    <t>Remarks</t>
  </si>
  <si>
    <t>FSI/Approval</t>
  </si>
  <si>
    <t>Statutory Fees</t>
  </si>
  <si>
    <t>Rehab</t>
  </si>
  <si>
    <t>Const Cost</t>
  </si>
  <si>
    <t>ROW NOS</t>
  </si>
  <si>
    <t>Expenditure</t>
  </si>
  <si>
    <t>Construction Cost</t>
  </si>
  <si>
    <t>Direct Expenses</t>
  </si>
  <si>
    <t>Stamp Duty and Regisetration Charges ( Morgage LSBI</t>
  </si>
  <si>
    <t>Indirect Expenses</t>
  </si>
  <si>
    <t>Advertising Expenses</t>
  </si>
  <si>
    <t>Bank Charges</t>
  </si>
  <si>
    <t>Documentation Charges Loan SBI</t>
  </si>
  <si>
    <t>Inspection Charges Loan Sbi</t>
  </si>
  <si>
    <t>Insurance Charges</t>
  </si>
  <si>
    <t>Postage and Courier</t>
  </si>
  <si>
    <t>Printng and Stationary</t>
  </si>
  <si>
    <t>Processing Fees</t>
  </si>
  <si>
    <t>PROFESSIONAL FEES</t>
  </si>
  <si>
    <t>Security Charges</t>
  </si>
  <si>
    <t>Interest on Loan</t>
  </si>
  <si>
    <t>Interest</t>
  </si>
  <si>
    <t>Fees &amp; Royalities</t>
  </si>
  <si>
    <t>01-July-24 to 31-12-24</t>
  </si>
  <si>
    <t>1-Oct-2024 to 31-Dec-2024</t>
  </si>
  <si>
    <t>Opening Stock</t>
  </si>
  <si>
    <t>Indirect Incomes</t>
  </si>
  <si>
    <t>WIP Aneesh Apartment</t>
  </si>
  <si>
    <t>Accrued Interest  on FD</t>
  </si>
  <si>
    <t>Purchase Accounts</t>
  </si>
  <si>
    <t>Interest Received on FD</t>
  </si>
  <si>
    <t>Non-Purchases for Aneesh Apt</t>
  </si>
  <si>
    <t>Closing Stock</t>
  </si>
  <si>
    <t>Nett Loss</t>
  </si>
  <si>
    <t>Buisness Pramotion</t>
  </si>
  <si>
    <t>Water Charges ( BMC)</t>
  </si>
  <si>
    <t>Office Exp</t>
  </si>
  <si>
    <t>Total</t>
  </si>
  <si>
    <t>Business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</si>
</sst>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&quot;&quot;0.00"/>
  </numFmts>
  <fonts count="9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/>
    </xf>
    <xf numFmtId="164" fontId="2" fillId="0" borderId="0" xfId="1" applyNumberFormat="1" applyFont="1" applyAlignment="1">
      <alignment horizontal="right" vertical="top"/>
    </xf>
    <xf numFmtId="164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7" fillId="0" borderId="8" xfId="1" applyNumberFormat="1" applyFont="1" applyBorder="1"/>
    <xf numFmtId="164" fontId="0" fillId="0" borderId="0" xfId="1" applyNumberFormat="1" applyFont="1" applyFill="1"/>
    <xf numFmtId="49" fontId="2" fillId="0" borderId="7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indent="2"/>
    </xf>
    <xf numFmtId="49" fontId="8" fillId="0" borderId="1" xfId="0" applyNumberFormat="1" applyFont="1" applyBorder="1" applyAlignment="1">
      <alignment horizontal="left" vertical="top" indent="2"/>
    </xf>
    <xf numFmtId="0" fontId="3" fillId="0" borderId="5" xfId="0" applyFont="1" applyBorder="1" applyAlignment="1">
      <alignment horizontal="left" vertical="top" indent="2"/>
    </xf>
    <xf numFmtId="49" fontId="8" fillId="0" borderId="6" xfId="0" applyNumberFormat="1" applyFont="1" applyBorder="1" applyAlignment="1">
      <alignment horizontal="left" vertical="top" indent="2"/>
    </xf>
    <xf numFmtId="49" fontId="3" fillId="0" borderId="0" xfId="0" applyNumberFormat="1" applyFont="1" applyAlignment="1">
      <alignment vertical="top"/>
    </xf>
    <xf numFmtId="0" fontId="4" fillId="0" borderId="2" xfId="0" applyFont="1" applyBorder="1" applyAlignment="1">
      <alignment horizontal="right" vertical="top"/>
    </xf>
    <xf numFmtId="49" fontId="2" fillId="0" borderId="0" xfId="0" applyNumberFormat="1" applyFont="1" applyAlignment="1">
      <alignment horizontal="left" vertical="top" indent="1"/>
    </xf>
    <xf numFmtId="0" fontId="4" fillId="0" borderId="0" xfId="0" applyFont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49" fontId="4" fillId="0" borderId="0" xfId="0" applyNumberFormat="1" applyFont="1" applyAlignment="1">
      <alignment horizontal="left" vertical="top" indent="1"/>
    </xf>
    <xf numFmtId="0" fontId="4" fillId="0" borderId="1" xfId="0" applyFont="1" applyBorder="1" applyAlignment="1">
      <alignment horizontal="right" vertical="top"/>
    </xf>
    <xf numFmtId="165" fontId="3" fillId="0" borderId="11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49" fontId="3" fillId="0" borderId="5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49" fontId="3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165" fontId="5" fillId="0" borderId="0" xfId="0" applyNumberFormat="1" applyFont="1" applyAlignment="1">
      <alignment horizontal="right" vertical="top"/>
    </xf>
    <xf numFmtId="49" fontId="3" fillId="0" borderId="3" xfId="0" applyNumberFormat="1" applyFont="1" applyBorder="1" applyAlignment="1">
      <alignment horizontal="left" vertical="top" indent="2"/>
    </xf>
    <xf numFmtId="0" fontId="4" fillId="0" borderId="3" xfId="0" applyFont="1" applyBorder="1" applyAlignment="1">
      <alignment horizontal="right" vertical="top"/>
    </xf>
    <xf numFmtId="165" fontId="3" fillId="0" borderId="10" xfId="0" applyNumberFormat="1" applyFont="1" applyBorder="1" applyAlignment="1">
      <alignment horizontal="right" vertical="top"/>
    </xf>
    <xf numFmtId="49" fontId="3" fillId="0" borderId="9" xfId="0" applyNumberFormat="1" applyFont="1" applyBorder="1" applyAlignment="1">
      <alignment horizontal="left" vertical="top" indent="2"/>
    </xf>
    <xf numFmtId="165" fontId="3" fillId="0" borderId="3" xfId="0" applyNumberFormat="1" applyFont="1" applyBorder="1" applyAlignment="1">
      <alignment horizontal="right" vertical="top"/>
    </xf>
    <xf numFmtId="165" fontId="3" fillId="0" borderId="12" xfId="0" applyNumberFormat="1" applyFont="1" applyBorder="1" applyAlignment="1">
      <alignment horizontal="right" vertical="top"/>
    </xf>
    <xf numFmtId="164" fontId="3" fillId="0" borderId="11" xfId="0" applyNumberFormat="1" applyFont="1" applyBorder="1" applyAlignment="1">
      <alignment horizontal="right" vertical="top"/>
    </xf>
    <xf numFmtId="43" fontId="3" fillId="0" borderId="11" xfId="0" applyNumberFormat="1" applyFont="1" applyBorder="1" applyAlignment="1">
      <alignment horizontal="right" vertical="top"/>
    </xf>
    <xf numFmtId="2" fontId="3" fillId="0" borderId="11" xfId="0" applyNumberFormat="1" applyFont="1" applyBorder="1" applyAlignment="1">
      <alignment horizontal="right" vertical="top"/>
    </xf>
    <xf numFmtId="49" fontId="3" fillId="0" borderId="14" xfId="0" applyNumberFormat="1" applyFont="1" applyBorder="1" applyAlignment="1">
      <alignment horizontal="left" vertical="top" indent="3"/>
    </xf>
    <xf numFmtId="49" fontId="3" fillId="0" borderId="17" xfId="0" applyNumberFormat="1" applyFont="1" applyBorder="1" applyAlignment="1">
      <alignment horizontal="left" vertical="top" indent="3"/>
    </xf>
    <xf numFmtId="49" fontId="3" fillId="0" borderId="18" xfId="0" applyNumberFormat="1" applyFont="1" applyBorder="1" applyAlignment="1">
      <alignment horizontal="left" vertical="top" indent="3"/>
    </xf>
    <xf numFmtId="49" fontId="3" fillId="0" borderId="19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vertical="top"/>
    </xf>
    <xf numFmtId="164" fontId="2" fillId="0" borderId="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49" fontId="4" fillId="0" borderId="17" xfId="0" applyNumberFormat="1" applyFont="1" applyBorder="1" applyAlignment="1">
      <alignment vertical="top"/>
    </xf>
    <xf numFmtId="164" fontId="2" fillId="0" borderId="8" xfId="1" applyNumberFormat="1" applyFont="1" applyBorder="1" applyAlignment="1">
      <alignment horizontal="right" vertical="top"/>
    </xf>
    <xf numFmtId="49" fontId="3" fillId="0" borderId="20" xfId="0" applyNumberFormat="1" applyFont="1" applyBorder="1" applyAlignment="1">
      <alignment horizontal="left" vertical="top" indent="3"/>
    </xf>
    <xf numFmtId="164" fontId="3" fillId="0" borderId="21" xfId="1" applyNumberFormat="1" applyFont="1" applyFill="1" applyBorder="1" applyAlignment="1">
      <alignment horizontal="right" vertical="top"/>
    </xf>
    <xf numFmtId="164" fontId="3" fillId="0" borderId="21" xfId="1" applyNumberFormat="1" applyFont="1" applyBorder="1" applyAlignment="1">
      <alignment horizontal="right" vertical="top"/>
    </xf>
    <xf numFmtId="164" fontId="5" fillId="0" borderId="21" xfId="1" applyNumberFormat="1" applyFont="1" applyBorder="1" applyAlignment="1">
      <alignment horizontal="right" vertical="top"/>
    </xf>
    <xf numFmtId="164" fontId="3" fillId="0" borderId="22" xfId="1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vertical="top"/>
    </xf>
    <xf numFmtId="49" fontId="5" fillId="0" borderId="15" xfId="0" applyNumberFormat="1" applyFont="1" applyBorder="1" applyAlignment="1">
      <alignment horizontal="center" vertical="top" wrapText="1"/>
    </xf>
    <xf numFmtId="49" fontId="5" fillId="0" borderId="16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/>
    </xf>
    <xf numFmtId="165" fontId="4" fillId="2" borderId="0" xfId="0" applyNumberFormat="1" applyFont="1" applyFill="1" applyAlignment="1">
      <alignment horizontal="right" vertical="top"/>
    </xf>
    <xf numFmtId="164" fontId="4" fillId="2" borderId="0" xfId="1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66"/>
  <sheetViews>
    <sheetView tabSelected="1" workbookViewId="0">
      <selection activeCell="F66" sqref="F66"/>
    </sheetView>
  </sheetViews>
  <sheetFormatPr defaultRowHeight="14.25"/>
  <cols>
    <col min="1" max="1" width="43.125" customWidth="1"/>
    <col min="2" max="2" width="14.25" customWidth="1"/>
    <col min="3" max="3" width="10.5" bestFit="1" customWidth="1"/>
    <col min="4" max="4" width="9.5" customWidth="1"/>
    <col min="5" max="5" width="14.625" bestFit="1" customWidth="1"/>
    <col min="6" max="6" width="16" customWidth="1"/>
    <col min="7" max="8" width="11.375" bestFit="1" customWidth="1"/>
    <col min="15" max="15" width="27.125" customWidth="1"/>
    <col min="16" max="16" width="33.875" customWidth="1"/>
    <col min="17" max="17" width="12.875" customWidth="1"/>
    <col min="18" max="18" width="13.25" customWidth="1"/>
    <col min="19" max="19" width="16.125" customWidth="1"/>
    <col min="20" max="20" width="14.375" customWidth="1"/>
  </cols>
  <sheetData>
    <row r="1" spans="1:20" ht="15" thickBot="1">
      <c r="A1" s="60"/>
      <c r="B1" s="60"/>
      <c r="C1" s="60"/>
      <c r="D1" s="1"/>
      <c r="E1" s="1"/>
    </row>
    <row r="2" spans="1:20">
      <c r="A2" s="39" t="s">
        <v>2</v>
      </c>
      <c r="B2" s="61" t="s">
        <v>1</v>
      </c>
      <c r="C2" s="61"/>
      <c r="D2" s="61"/>
      <c r="E2" s="62"/>
    </row>
    <row r="3" spans="1:20">
      <c r="A3" s="40" t="s">
        <v>2</v>
      </c>
      <c r="B3" s="63" t="s">
        <v>0</v>
      </c>
      <c r="C3" s="64"/>
      <c r="D3" s="64"/>
      <c r="E3" s="65"/>
    </row>
    <row r="4" spans="1:20">
      <c r="A4" s="40" t="s">
        <v>3</v>
      </c>
      <c r="B4" s="66" t="s">
        <v>59</v>
      </c>
      <c r="C4" s="67"/>
      <c r="D4" s="67"/>
      <c r="E4" s="68"/>
    </row>
    <row r="5" spans="1:20">
      <c r="A5" s="41" t="s">
        <v>2</v>
      </c>
      <c r="B5" s="9" t="s">
        <v>4</v>
      </c>
      <c r="C5" s="69" t="s">
        <v>5</v>
      </c>
      <c r="D5" s="69"/>
      <c r="E5" s="42" t="s">
        <v>6</v>
      </c>
    </row>
    <row r="6" spans="1:20" ht="15">
      <c r="A6" s="41" t="s">
        <v>3</v>
      </c>
      <c r="B6" s="9" t="s">
        <v>7</v>
      </c>
      <c r="C6" s="8" t="s">
        <v>8</v>
      </c>
      <c r="D6" s="8" t="s">
        <v>9</v>
      </c>
      <c r="E6" s="42" t="s">
        <v>7</v>
      </c>
      <c r="F6" s="4" t="s">
        <v>35</v>
      </c>
      <c r="G6" s="4" t="s">
        <v>40</v>
      </c>
      <c r="O6" s="10"/>
      <c r="P6" s="56" t="s">
        <v>0</v>
      </c>
      <c r="Q6" s="57"/>
      <c r="R6" s="12"/>
      <c r="S6" s="56" t="s">
        <v>0</v>
      </c>
      <c r="T6" s="56"/>
    </row>
    <row r="7" spans="1:20" ht="14.45" hidden="1" customHeight="1">
      <c r="A7" s="43" t="s">
        <v>10</v>
      </c>
      <c r="B7" s="44">
        <v>5130600</v>
      </c>
      <c r="C7" s="45"/>
      <c r="D7" s="45"/>
      <c r="E7" s="46">
        <f>B7+C7</f>
        <v>5130600</v>
      </c>
      <c r="F7" t="s">
        <v>38</v>
      </c>
      <c r="G7">
        <v>57</v>
      </c>
      <c r="O7" s="11" t="s">
        <v>3</v>
      </c>
      <c r="P7" s="58" t="s">
        <v>60</v>
      </c>
      <c r="Q7" s="59"/>
      <c r="R7" s="13" t="s">
        <v>3</v>
      </c>
      <c r="S7" s="58" t="s">
        <v>60</v>
      </c>
      <c r="T7" s="58"/>
    </row>
    <row r="8" spans="1:20" ht="14.45" hidden="1" customHeight="1">
      <c r="A8" s="43" t="s">
        <v>11</v>
      </c>
      <c r="B8" s="44">
        <v>5554730</v>
      </c>
      <c r="C8" s="70">
        <v>2374470</v>
      </c>
      <c r="D8" s="45"/>
      <c r="E8" s="46">
        <f t="shared" ref="E8:E43" si="0">B8+C8</f>
        <v>7929200</v>
      </c>
      <c r="F8" t="s">
        <v>38</v>
      </c>
      <c r="G8">
        <v>57</v>
      </c>
      <c r="O8" s="14" t="s">
        <v>61</v>
      </c>
      <c r="P8" s="15"/>
      <c r="Q8" s="35">
        <v>83794284.599999994</v>
      </c>
      <c r="R8" s="24" t="s">
        <v>62</v>
      </c>
      <c r="S8" s="17"/>
      <c r="T8" s="26">
        <v>21863.35</v>
      </c>
    </row>
    <row r="9" spans="1:20" ht="14.45" hidden="1" customHeight="1">
      <c r="A9" s="43" t="s">
        <v>12</v>
      </c>
      <c r="B9" s="44">
        <v>912675</v>
      </c>
      <c r="C9" s="22">
        <v>200000</v>
      </c>
      <c r="D9" s="45"/>
      <c r="E9" s="46">
        <f t="shared" si="0"/>
        <v>1112675</v>
      </c>
      <c r="F9" t="s">
        <v>41</v>
      </c>
      <c r="G9">
        <v>67</v>
      </c>
      <c r="O9" s="19"/>
      <c r="P9" s="23"/>
      <c r="Q9" s="18"/>
      <c r="R9" s="19" t="s">
        <v>64</v>
      </c>
      <c r="S9" s="17"/>
      <c r="T9" s="25"/>
    </row>
    <row r="10" spans="1:20" ht="14.45" hidden="1" customHeight="1">
      <c r="A10" s="43" t="s">
        <v>46</v>
      </c>
      <c r="B10" s="44">
        <v>22500</v>
      </c>
      <c r="C10" s="47"/>
      <c r="D10" s="45"/>
      <c r="E10" s="46">
        <f t="shared" si="0"/>
        <v>22500</v>
      </c>
      <c r="F10" t="s">
        <v>41</v>
      </c>
      <c r="O10" s="14" t="s">
        <v>65</v>
      </c>
      <c r="P10" s="17"/>
      <c r="Q10" s="21">
        <v>8000000</v>
      </c>
      <c r="R10" s="19" t="s">
        <v>66</v>
      </c>
      <c r="S10" s="23">
        <v>21863.35</v>
      </c>
      <c r="T10" s="25"/>
    </row>
    <row r="11" spans="1:20" ht="14.45" hidden="1" customHeight="1">
      <c r="A11" s="43" t="s">
        <v>13</v>
      </c>
      <c r="B11" s="44">
        <v>355000</v>
      </c>
      <c r="C11" s="45"/>
      <c r="D11" s="45"/>
      <c r="E11" s="46">
        <f t="shared" si="0"/>
        <v>355000</v>
      </c>
      <c r="F11" t="s">
        <v>34</v>
      </c>
      <c r="G11">
        <v>50</v>
      </c>
      <c r="O11" s="16" t="s">
        <v>67</v>
      </c>
      <c r="P11" s="22">
        <v>8000000</v>
      </c>
      <c r="Q11" s="18"/>
      <c r="R11" s="27" t="s">
        <v>68</v>
      </c>
      <c r="S11" s="17"/>
      <c r="T11" s="26">
        <v>83794284.599999994</v>
      </c>
    </row>
    <row r="12" spans="1:20" ht="14.45" hidden="1" customHeight="1">
      <c r="A12" s="43" t="s">
        <v>14</v>
      </c>
      <c r="B12" s="44">
        <v>153790</v>
      </c>
      <c r="C12" s="22">
        <v>45000</v>
      </c>
      <c r="D12" s="45"/>
      <c r="E12" s="46">
        <f t="shared" si="0"/>
        <v>198790</v>
      </c>
      <c r="F12" t="s">
        <v>41</v>
      </c>
      <c r="G12">
        <v>67</v>
      </c>
      <c r="O12" s="16"/>
      <c r="P12" s="20"/>
      <c r="Q12" s="18"/>
      <c r="R12" s="19" t="s">
        <v>63</v>
      </c>
      <c r="S12" s="23">
        <v>83794284.599999994</v>
      </c>
      <c r="T12" s="25"/>
    </row>
    <row r="13" spans="1:20" ht="14.45" hidden="1" customHeight="1">
      <c r="A13" s="43" t="s">
        <v>15</v>
      </c>
      <c r="B13" s="44">
        <v>35000</v>
      </c>
      <c r="C13" s="45"/>
      <c r="D13" s="45"/>
      <c r="E13" s="46">
        <f t="shared" si="0"/>
        <v>35000</v>
      </c>
      <c r="F13" t="s">
        <v>39</v>
      </c>
      <c r="G13">
        <v>64</v>
      </c>
      <c r="O13" s="14" t="s">
        <v>43</v>
      </c>
      <c r="P13" s="17"/>
      <c r="Q13" s="21">
        <f>SUM(P14:P21)</f>
        <v>3907368</v>
      </c>
      <c r="R13" s="28" t="s">
        <v>69</v>
      </c>
      <c r="S13" s="17"/>
      <c r="T13" s="29">
        <v>11899890.65</v>
      </c>
    </row>
    <row r="14" spans="1:20" ht="14.45" hidden="1" customHeight="1">
      <c r="A14" s="43" t="s">
        <v>16</v>
      </c>
      <c r="B14" s="44">
        <v>73323</v>
      </c>
      <c r="C14" s="22">
        <v>52837</v>
      </c>
      <c r="D14" s="45"/>
      <c r="E14" s="46">
        <f t="shared" si="0"/>
        <v>126160</v>
      </c>
      <c r="F14" t="s">
        <v>39</v>
      </c>
      <c r="G14">
        <v>64</v>
      </c>
      <c r="O14" s="19" t="s">
        <v>11</v>
      </c>
      <c r="P14" s="22">
        <v>2374470</v>
      </c>
      <c r="Q14" s="18"/>
      <c r="R14" s="1"/>
      <c r="S14" s="1"/>
      <c r="T14" s="1"/>
    </row>
    <row r="15" spans="1:20" ht="14.45" hidden="1" customHeight="1">
      <c r="A15" s="43" t="s">
        <v>17</v>
      </c>
      <c r="B15" s="44">
        <v>31000</v>
      </c>
      <c r="C15" s="45"/>
      <c r="D15" s="45"/>
      <c r="E15" s="46">
        <f t="shared" si="0"/>
        <v>31000</v>
      </c>
      <c r="F15" t="s">
        <v>39</v>
      </c>
      <c r="G15">
        <v>64</v>
      </c>
      <c r="O15" s="19" t="s">
        <v>12</v>
      </c>
      <c r="P15" s="22">
        <v>200000</v>
      </c>
      <c r="Q15" s="18"/>
      <c r="R15" s="1"/>
      <c r="S15" s="1"/>
      <c r="T15" s="1"/>
    </row>
    <row r="16" spans="1:20" ht="14.45" hidden="1" customHeight="1">
      <c r="A16" s="43" t="s">
        <v>58</v>
      </c>
      <c r="B16" s="44">
        <v>547003</v>
      </c>
      <c r="C16" s="44"/>
      <c r="D16" s="45"/>
      <c r="E16" s="46">
        <f t="shared" si="0"/>
        <v>547003</v>
      </c>
      <c r="F16" t="s">
        <v>41</v>
      </c>
      <c r="O16" s="19" t="s">
        <v>70</v>
      </c>
      <c r="P16" s="22">
        <v>1000000</v>
      </c>
      <c r="Q16" s="18"/>
      <c r="R16" s="1"/>
      <c r="S16" s="1"/>
      <c r="T16" s="1"/>
    </row>
    <row r="17" spans="1:20" ht="14.45" hidden="1" customHeight="1">
      <c r="A17" s="43" t="s">
        <v>18</v>
      </c>
      <c r="B17" s="44">
        <v>4800</v>
      </c>
      <c r="C17" s="45"/>
      <c r="D17" s="45"/>
      <c r="E17" s="46">
        <f t="shared" si="0"/>
        <v>4800</v>
      </c>
      <c r="F17" t="s">
        <v>39</v>
      </c>
      <c r="G17">
        <v>64</v>
      </c>
      <c r="O17" s="19" t="s">
        <v>14</v>
      </c>
      <c r="P17" s="22">
        <v>45000</v>
      </c>
      <c r="Q17" s="18"/>
      <c r="R17" s="1"/>
      <c r="S17" s="1"/>
      <c r="T17" s="1"/>
    </row>
    <row r="18" spans="1:20" ht="14.45" customHeight="1">
      <c r="A18" s="43" t="s">
        <v>19</v>
      </c>
      <c r="B18" s="44">
        <v>28674067</v>
      </c>
      <c r="C18" s="70">
        <v>212947</v>
      </c>
      <c r="D18" s="45"/>
      <c r="E18" s="46">
        <f t="shared" si="0"/>
        <v>28887014</v>
      </c>
      <c r="F18" t="s">
        <v>36</v>
      </c>
      <c r="G18">
        <v>49</v>
      </c>
      <c r="H18" s="3"/>
      <c r="I18" s="3"/>
      <c r="J18" s="3"/>
      <c r="K18" s="3"/>
      <c r="L18" s="3"/>
      <c r="M18" s="3"/>
      <c r="N18" s="3"/>
      <c r="O18" s="19" t="s">
        <v>16</v>
      </c>
      <c r="P18" s="22">
        <v>52837</v>
      </c>
      <c r="Q18" s="18"/>
      <c r="R18" s="1"/>
      <c r="S18" s="1"/>
      <c r="T18" s="1"/>
    </row>
    <row r="19" spans="1:20" ht="14.45" hidden="1" customHeight="1">
      <c r="A19" s="43" t="s">
        <v>20</v>
      </c>
      <c r="B19" s="44">
        <v>4920</v>
      </c>
      <c r="C19" s="45"/>
      <c r="D19" s="45"/>
      <c r="E19" s="46">
        <f t="shared" si="0"/>
        <v>4920</v>
      </c>
      <c r="F19" t="s">
        <v>39</v>
      </c>
      <c r="G19">
        <v>64</v>
      </c>
      <c r="O19" s="19" t="s">
        <v>19</v>
      </c>
      <c r="P19" s="22">
        <v>212947</v>
      </c>
      <c r="Q19" s="18"/>
      <c r="R19" s="1"/>
      <c r="S19" s="1"/>
      <c r="T19" s="1"/>
    </row>
    <row r="20" spans="1:20" ht="14.45" hidden="1" customHeight="1">
      <c r="A20" s="43" t="s">
        <v>21</v>
      </c>
      <c r="B20" s="44">
        <v>5989268</v>
      </c>
      <c r="C20" s="22">
        <f>10214+4000</f>
        <v>14214</v>
      </c>
      <c r="D20" s="45"/>
      <c r="E20" s="46">
        <f t="shared" si="0"/>
        <v>6003482</v>
      </c>
      <c r="F20" t="s">
        <v>41</v>
      </c>
      <c r="G20">
        <v>67</v>
      </c>
      <c r="I20" s="3"/>
      <c r="J20" s="3"/>
      <c r="K20" s="3"/>
      <c r="L20" s="3"/>
      <c r="M20" s="3"/>
      <c r="N20" s="3"/>
      <c r="O20" s="19" t="s">
        <v>21</v>
      </c>
      <c r="P20" s="22">
        <v>10214</v>
      </c>
      <c r="Q20" s="18"/>
      <c r="R20" s="1"/>
      <c r="S20" s="1"/>
      <c r="T20" s="1"/>
    </row>
    <row r="21" spans="1:20" ht="14.45" hidden="1" customHeight="1">
      <c r="A21" s="43" t="s">
        <v>22</v>
      </c>
      <c r="B21" s="44">
        <v>913693.5</v>
      </c>
      <c r="C21" s="45"/>
      <c r="D21" s="45"/>
      <c r="E21" s="46">
        <f t="shared" si="0"/>
        <v>913693.5</v>
      </c>
      <c r="F21" t="s">
        <v>39</v>
      </c>
      <c r="G21">
        <v>64</v>
      </c>
      <c r="O21" s="19" t="s">
        <v>71</v>
      </c>
      <c r="P21" s="22">
        <v>11900</v>
      </c>
      <c r="Q21" s="18"/>
      <c r="R21" s="1"/>
      <c r="S21" s="1"/>
      <c r="T21" s="1"/>
    </row>
    <row r="22" spans="1:20" ht="14.45" hidden="1" customHeight="1">
      <c r="A22" s="43" t="s">
        <v>23</v>
      </c>
      <c r="B22" s="44">
        <v>27203564</v>
      </c>
      <c r="C22" s="45"/>
      <c r="D22" s="45"/>
      <c r="E22" s="46">
        <f t="shared" si="0"/>
        <v>27203564</v>
      </c>
      <c r="F22" t="s">
        <v>34</v>
      </c>
      <c r="G22">
        <v>50</v>
      </c>
      <c r="O22" s="19"/>
      <c r="P22" s="17"/>
      <c r="Q22" s="18"/>
      <c r="R22" s="1"/>
      <c r="S22" s="1"/>
      <c r="T22" s="1"/>
    </row>
    <row r="23" spans="1:20" hidden="1">
      <c r="A23" s="43" t="s">
        <v>24</v>
      </c>
      <c r="B23" s="44">
        <v>6680</v>
      </c>
      <c r="C23" s="45"/>
      <c r="D23" s="45"/>
      <c r="E23" s="46">
        <f t="shared" si="0"/>
        <v>6680</v>
      </c>
      <c r="F23" t="s">
        <v>41</v>
      </c>
      <c r="G23">
        <v>67</v>
      </c>
      <c r="O23" s="19"/>
      <c r="P23" s="17"/>
      <c r="Q23" s="18"/>
      <c r="R23" s="1"/>
      <c r="S23" s="1"/>
      <c r="T23" s="1"/>
    </row>
    <row r="24" spans="1:20" hidden="1">
      <c r="A24" s="43" t="s">
        <v>25</v>
      </c>
      <c r="B24" s="44">
        <v>34065</v>
      </c>
      <c r="C24" s="45"/>
      <c r="D24" s="45"/>
      <c r="E24" s="46">
        <f t="shared" si="0"/>
        <v>34065</v>
      </c>
      <c r="F24" t="s">
        <v>34</v>
      </c>
      <c r="G24">
        <v>50</v>
      </c>
      <c r="O24" s="14" t="s">
        <v>45</v>
      </c>
      <c r="P24" s="17"/>
      <c r="Q24" s="21">
        <f>SUM(P25:P29)</f>
        <v>14386</v>
      </c>
      <c r="R24" s="1"/>
      <c r="S24" s="1"/>
      <c r="T24" s="1"/>
    </row>
    <row r="25" spans="1:20" ht="14.45" hidden="1" customHeight="1">
      <c r="A25" s="43" t="s">
        <v>26</v>
      </c>
      <c r="B25" s="44">
        <v>350000</v>
      </c>
      <c r="C25" s="45"/>
      <c r="D25" s="45"/>
      <c r="E25" s="46">
        <f t="shared" si="0"/>
        <v>350000</v>
      </c>
      <c r="F25" t="s">
        <v>38</v>
      </c>
      <c r="G25">
        <v>57</v>
      </c>
      <c r="O25" s="19" t="s">
        <v>47</v>
      </c>
      <c r="P25" s="22">
        <v>6756</v>
      </c>
      <c r="Q25" s="18"/>
      <c r="R25" s="1"/>
      <c r="S25" s="1"/>
      <c r="T25" s="1"/>
    </row>
    <row r="26" spans="1:20" ht="14.45" hidden="1" customHeight="1">
      <c r="A26" s="43" t="s">
        <v>27</v>
      </c>
      <c r="B26" s="44">
        <v>300000</v>
      </c>
      <c r="C26" s="45"/>
      <c r="D26" s="45"/>
      <c r="E26" s="46">
        <f t="shared" si="0"/>
        <v>300000</v>
      </c>
      <c r="F26" t="s">
        <v>38</v>
      </c>
      <c r="G26">
        <v>57</v>
      </c>
      <c r="O26" s="19" t="s">
        <v>72</v>
      </c>
      <c r="P26" s="22">
        <v>2500</v>
      </c>
      <c r="Q26" s="18"/>
      <c r="R26" s="1"/>
      <c r="S26" s="1"/>
      <c r="T26" s="1"/>
    </row>
    <row r="27" spans="1:20">
      <c r="A27" s="43" t="s">
        <v>28</v>
      </c>
      <c r="B27" s="44">
        <v>1235600</v>
      </c>
      <c r="C27" s="45"/>
      <c r="D27" s="45"/>
      <c r="E27" s="46">
        <f t="shared" si="0"/>
        <v>1235600</v>
      </c>
      <c r="F27" t="s">
        <v>36</v>
      </c>
      <c r="G27">
        <v>49</v>
      </c>
      <c r="O27" s="19" t="s">
        <v>51</v>
      </c>
      <c r="P27" s="22">
        <v>300</v>
      </c>
      <c r="Q27" s="18"/>
      <c r="R27" s="1"/>
      <c r="S27" s="1"/>
      <c r="T27" s="1"/>
    </row>
    <row r="28" spans="1:20" hidden="1">
      <c r="A28" s="43" t="s">
        <v>29</v>
      </c>
      <c r="B28" s="44">
        <v>8146000</v>
      </c>
      <c r="C28" s="45"/>
      <c r="D28" s="45"/>
      <c r="E28" s="46">
        <f t="shared" si="0"/>
        <v>8146000</v>
      </c>
      <c r="F28" t="s">
        <v>37</v>
      </c>
      <c r="G28">
        <v>51</v>
      </c>
      <c r="O28" s="19" t="s">
        <v>52</v>
      </c>
      <c r="P28" s="22">
        <v>830</v>
      </c>
      <c r="Q28" s="18"/>
      <c r="R28" s="1"/>
      <c r="S28" s="1"/>
      <c r="T28" s="1"/>
    </row>
    <row r="29" spans="1:20" hidden="1">
      <c r="A29" s="43" t="s">
        <v>30</v>
      </c>
      <c r="B29" s="44">
        <v>819507</v>
      </c>
      <c r="C29" s="45"/>
      <c r="D29" s="45"/>
      <c r="E29" s="46">
        <f t="shared" si="0"/>
        <v>819507</v>
      </c>
      <c r="F29" t="s">
        <v>34</v>
      </c>
      <c r="G29">
        <v>50</v>
      </c>
      <c r="O29" s="19" t="s">
        <v>54</v>
      </c>
      <c r="P29" s="22">
        <v>4000</v>
      </c>
      <c r="Q29" s="18"/>
      <c r="R29" s="1"/>
      <c r="S29" s="1"/>
      <c r="T29" s="1"/>
    </row>
    <row r="30" spans="1:20" hidden="1">
      <c r="A30" s="43" t="s">
        <v>31</v>
      </c>
      <c r="B30" s="44">
        <v>2000</v>
      </c>
      <c r="C30" s="45"/>
      <c r="D30" s="45"/>
      <c r="E30" s="46">
        <f t="shared" si="0"/>
        <v>2000</v>
      </c>
      <c r="F30" t="s">
        <v>41</v>
      </c>
      <c r="G30">
        <v>67</v>
      </c>
      <c r="O30" s="19"/>
      <c r="P30" s="17"/>
      <c r="Q30" s="18"/>
      <c r="R30" s="1"/>
      <c r="S30" s="1"/>
      <c r="T30" s="1"/>
    </row>
    <row r="31" spans="1:20" hidden="1">
      <c r="A31" s="43" t="s">
        <v>44</v>
      </c>
      <c r="B31" s="48">
        <v>928300</v>
      </c>
      <c r="C31" s="22"/>
      <c r="D31" s="45"/>
      <c r="E31" s="46">
        <f t="shared" si="0"/>
        <v>928300</v>
      </c>
      <c r="F31" t="s">
        <v>41</v>
      </c>
      <c r="O31" s="19"/>
      <c r="P31" s="17"/>
      <c r="Q31" s="21">
        <f>SUM(Q10:Q24)</f>
        <v>11921754</v>
      </c>
      <c r="R31" s="1"/>
      <c r="S31" s="1"/>
      <c r="T31" s="1"/>
    </row>
    <row r="32" spans="1:20" hidden="1">
      <c r="A32" s="49" t="s">
        <v>71</v>
      </c>
      <c r="B32" s="48"/>
      <c r="C32" s="22">
        <v>11900</v>
      </c>
      <c r="D32" s="45"/>
      <c r="E32" s="46">
        <f t="shared" si="0"/>
        <v>11900</v>
      </c>
      <c r="F32" t="s">
        <v>39</v>
      </c>
      <c r="O32" s="19"/>
      <c r="P32" s="17"/>
      <c r="Q32" s="21"/>
      <c r="R32" s="1"/>
      <c r="S32" s="1"/>
      <c r="T32" s="1"/>
    </row>
    <row r="33" spans="1:20" hidden="1">
      <c r="A33" s="43" t="s">
        <v>32</v>
      </c>
      <c r="B33" s="44">
        <v>17490</v>
      </c>
      <c r="C33" s="45"/>
      <c r="D33" s="45"/>
      <c r="E33" s="50">
        <f t="shared" si="0"/>
        <v>17490</v>
      </c>
      <c r="F33" t="s">
        <v>41</v>
      </c>
      <c r="G33">
        <v>67</v>
      </c>
      <c r="H33" s="3"/>
      <c r="O33" s="19"/>
      <c r="P33" s="17"/>
      <c r="Q33" s="36">
        <f>C44</f>
        <v>9442788</v>
      </c>
      <c r="R33" s="1"/>
      <c r="S33" s="1"/>
      <c r="T33" s="1"/>
    </row>
    <row r="34" spans="1:20" hidden="1">
      <c r="A34" s="43" t="s">
        <v>48</v>
      </c>
      <c r="B34" s="47">
        <v>25960</v>
      </c>
      <c r="C34" s="47"/>
      <c r="D34" s="45"/>
      <c r="E34" s="50">
        <f t="shared" si="0"/>
        <v>25960</v>
      </c>
      <c r="F34" t="s">
        <v>41</v>
      </c>
      <c r="H34" s="3"/>
      <c r="O34" s="19"/>
      <c r="P34" s="17"/>
      <c r="Q34" s="37">
        <f>Q31-Q33</f>
        <v>2478966</v>
      </c>
      <c r="R34" s="1"/>
      <c r="S34" s="1"/>
      <c r="T34" s="1"/>
    </row>
    <row r="35" spans="1:20" hidden="1">
      <c r="A35" s="43" t="s">
        <v>49</v>
      </c>
      <c r="B35" s="47">
        <v>35400</v>
      </c>
      <c r="C35" s="47"/>
      <c r="D35" s="45"/>
      <c r="E35" s="50">
        <f t="shared" si="0"/>
        <v>35400</v>
      </c>
      <c r="F35" t="s">
        <v>41</v>
      </c>
      <c r="H35" s="3"/>
      <c r="O35" s="19"/>
      <c r="P35" s="17"/>
      <c r="Q35" s="38">
        <f>P26+P25</f>
        <v>9256</v>
      </c>
      <c r="R35" s="1"/>
      <c r="S35" s="1"/>
      <c r="T35" s="1"/>
    </row>
    <row r="36" spans="1:20" hidden="1">
      <c r="A36" s="43" t="s">
        <v>53</v>
      </c>
      <c r="B36" s="47">
        <v>2124000</v>
      </c>
      <c r="C36" s="47"/>
      <c r="D36" s="45"/>
      <c r="E36" s="50">
        <f t="shared" si="0"/>
        <v>2124000</v>
      </c>
      <c r="F36" t="s">
        <v>41</v>
      </c>
      <c r="H36" s="3"/>
      <c r="O36" s="19"/>
      <c r="P36" s="17"/>
      <c r="Q36" s="18"/>
      <c r="R36" s="1"/>
      <c r="S36" s="1"/>
      <c r="T36" s="1"/>
    </row>
    <row r="37" spans="1:20" hidden="1">
      <c r="A37" s="43" t="s">
        <v>55</v>
      </c>
      <c r="B37" s="47">
        <v>13000</v>
      </c>
      <c r="C37" s="47"/>
      <c r="D37" s="45"/>
      <c r="E37" s="50">
        <f t="shared" si="0"/>
        <v>13000</v>
      </c>
      <c r="F37" t="s">
        <v>41</v>
      </c>
      <c r="H37" s="3"/>
      <c r="O37" s="19"/>
      <c r="P37" s="17"/>
      <c r="Q37" s="18"/>
      <c r="R37" s="1"/>
      <c r="S37" s="1"/>
      <c r="T37" s="1"/>
    </row>
    <row r="38" spans="1:20" hidden="1">
      <c r="A38" s="43" t="s">
        <v>50</v>
      </c>
      <c r="B38" s="47">
        <v>341610</v>
      </c>
      <c r="C38" s="47"/>
      <c r="D38" s="45"/>
      <c r="E38" s="50">
        <f t="shared" si="0"/>
        <v>341610</v>
      </c>
      <c r="F38" t="s">
        <v>41</v>
      </c>
      <c r="H38" s="3"/>
      <c r="O38" s="19"/>
      <c r="P38" s="17"/>
      <c r="Q38" s="18"/>
      <c r="R38" s="1"/>
      <c r="S38" s="1"/>
      <c r="T38" s="1"/>
    </row>
    <row r="39" spans="1:20" hidden="1">
      <c r="A39" s="43" t="s">
        <v>51</v>
      </c>
      <c r="B39" s="47">
        <v>600</v>
      </c>
      <c r="C39" s="47">
        <v>300</v>
      </c>
      <c r="D39" s="45"/>
      <c r="E39" s="50">
        <f t="shared" si="0"/>
        <v>900</v>
      </c>
      <c r="F39" t="s">
        <v>41</v>
      </c>
      <c r="H39" s="3"/>
      <c r="O39" s="19"/>
      <c r="P39" s="17"/>
      <c r="Q39" s="18"/>
      <c r="R39" s="1"/>
      <c r="S39" s="1"/>
      <c r="T39" s="1"/>
    </row>
    <row r="40" spans="1:20" hidden="1">
      <c r="A40" s="43" t="s">
        <v>74</v>
      </c>
      <c r="B40" s="47"/>
      <c r="C40" s="22">
        <v>1000000</v>
      </c>
      <c r="D40" s="45"/>
      <c r="E40" s="50">
        <f t="shared" si="0"/>
        <v>1000000</v>
      </c>
      <c r="F40" t="s">
        <v>41</v>
      </c>
      <c r="H40" s="3"/>
      <c r="O40" s="19"/>
      <c r="P40" s="17"/>
      <c r="Q40" s="18"/>
      <c r="R40" s="1"/>
      <c r="S40" s="1"/>
      <c r="T40" s="1"/>
    </row>
    <row r="41" spans="1:20" hidden="1">
      <c r="A41" s="43" t="s">
        <v>52</v>
      </c>
      <c r="B41" s="47">
        <v>7155</v>
      </c>
      <c r="C41" s="47">
        <v>830</v>
      </c>
      <c r="D41" s="45"/>
      <c r="E41" s="50">
        <f t="shared" si="0"/>
        <v>7985</v>
      </c>
      <c r="F41" t="s">
        <v>41</v>
      </c>
      <c r="H41" s="3"/>
      <c r="O41" s="19"/>
      <c r="P41" s="17"/>
      <c r="Q41" s="18"/>
      <c r="R41" s="1"/>
      <c r="S41" s="1"/>
      <c r="T41" s="1"/>
    </row>
    <row r="42" spans="1:20" hidden="1">
      <c r="A42" s="43" t="s">
        <v>56</v>
      </c>
      <c r="B42" s="47">
        <v>2861926</v>
      </c>
      <c r="C42" s="47"/>
      <c r="D42" s="45"/>
      <c r="E42" s="50">
        <f t="shared" si="0"/>
        <v>2861926</v>
      </c>
      <c r="F42" t="s">
        <v>57</v>
      </c>
      <c r="H42" s="3"/>
      <c r="O42" s="19"/>
      <c r="P42" s="17"/>
      <c r="Q42" s="18"/>
      <c r="R42" s="1"/>
      <c r="S42" s="1"/>
      <c r="T42" s="1"/>
    </row>
    <row r="43" spans="1:20" hidden="1">
      <c r="A43" s="43" t="s">
        <v>42</v>
      </c>
      <c r="B43" s="44">
        <v>14042487</v>
      </c>
      <c r="C43" s="71">
        <v>5530290</v>
      </c>
      <c r="D43" s="45"/>
      <c r="E43" s="50">
        <f t="shared" si="0"/>
        <v>19572777</v>
      </c>
      <c r="F43" t="s">
        <v>39</v>
      </c>
      <c r="G43">
        <v>64</v>
      </c>
      <c r="H43" s="3"/>
      <c r="Q43" s="18"/>
      <c r="R43" s="1"/>
      <c r="S43" s="1"/>
      <c r="T43" s="1"/>
    </row>
    <row r="44" spans="1:20" ht="15" hidden="1" thickBot="1">
      <c r="A44" s="51" t="s">
        <v>33</v>
      </c>
      <c r="B44" s="52">
        <f>SUM(B7:B43)</f>
        <v>106897713.5</v>
      </c>
      <c r="C44" s="53">
        <f>SUM(C7:C43)</f>
        <v>9442788</v>
      </c>
      <c r="D44" s="54"/>
      <c r="E44" s="55">
        <f>SUM(E7:E43)</f>
        <v>116340501.5</v>
      </c>
      <c r="O44" s="19"/>
      <c r="P44" s="20"/>
      <c r="Q44" s="18"/>
      <c r="R44" s="1"/>
      <c r="S44" s="1"/>
      <c r="T44" s="1"/>
    </row>
    <row r="45" spans="1:20" hidden="1">
      <c r="B45" s="3"/>
      <c r="C45" s="3"/>
      <c r="D45" s="3"/>
      <c r="E45" s="5"/>
      <c r="R45" s="1"/>
      <c r="S45" s="1"/>
      <c r="T45" s="1"/>
    </row>
    <row r="46" spans="1:20" ht="15" hidden="1">
      <c r="B46" s="3"/>
      <c r="E46" s="6"/>
      <c r="R46" s="1"/>
      <c r="S46" s="1"/>
      <c r="T46" s="1"/>
    </row>
    <row r="47" spans="1:20" hidden="1">
      <c r="B47" s="3"/>
      <c r="C47">
        <v>19572777</v>
      </c>
      <c r="E47" s="5"/>
      <c r="R47" s="1"/>
      <c r="S47" s="1"/>
      <c r="T47" s="1"/>
    </row>
    <row r="48" spans="1:20" hidden="1">
      <c r="B48" s="7"/>
      <c r="C48" s="3">
        <f>C47-B43</f>
        <v>5530290</v>
      </c>
      <c r="G48" s="3"/>
      <c r="R48" s="1"/>
      <c r="S48" s="1"/>
      <c r="T48" s="1"/>
    </row>
    <row r="49" spans="2:20" hidden="1">
      <c r="B49" s="3"/>
      <c r="R49" s="1"/>
      <c r="S49" s="1"/>
      <c r="T49" s="1"/>
    </row>
    <row r="50" spans="2:20">
      <c r="R50" s="1"/>
      <c r="S50" s="1"/>
      <c r="T50" s="1"/>
    </row>
    <row r="51" spans="2:20">
      <c r="E51" s="2"/>
      <c r="O51" s="19"/>
      <c r="P51" s="17"/>
      <c r="Q51" s="18"/>
      <c r="R51" s="1"/>
      <c r="S51" s="1"/>
      <c r="T51" s="1"/>
    </row>
    <row r="52" spans="2:20">
      <c r="O52" s="19"/>
      <c r="P52" s="17"/>
      <c r="Q52" s="18"/>
      <c r="R52" s="1"/>
      <c r="S52" s="1"/>
      <c r="T52" s="1"/>
    </row>
    <row r="53" spans="2:20">
      <c r="O53" s="19"/>
      <c r="P53" s="17"/>
      <c r="Q53" s="18"/>
      <c r="R53" s="1"/>
      <c r="S53" s="1"/>
      <c r="T53" s="1"/>
    </row>
    <row r="54" spans="2:20">
      <c r="O54" s="19"/>
      <c r="P54" s="17"/>
      <c r="Q54" s="18"/>
      <c r="R54" s="1"/>
      <c r="S54" s="1"/>
      <c r="T54" s="1"/>
    </row>
    <row r="55" spans="2:20">
      <c r="O55" s="19"/>
      <c r="P55" s="17"/>
      <c r="Q55" s="18"/>
      <c r="R55" s="1"/>
      <c r="S55" s="1"/>
      <c r="T55" s="1"/>
    </row>
    <row r="56" spans="2:20">
      <c r="O56" s="19"/>
      <c r="P56" s="17"/>
      <c r="Q56" s="18"/>
      <c r="R56" s="1"/>
      <c r="S56" s="1"/>
      <c r="T56" s="1"/>
    </row>
    <row r="57" spans="2:20">
      <c r="Q57" s="18"/>
      <c r="R57" s="1"/>
      <c r="S57" s="1"/>
      <c r="T57" s="1"/>
    </row>
    <row r="58" spans="2:20">
      <c r="Q58" s="18"/>
      <c r="R58" s="1"/>
      <c r="S58" s="1"/>
      <c r="T58" s="1"/>
    </row>
    <row r="59" spans="2:20">
      <c r="Q59" s="18"/>
      <c r="R59" s="1"/>
      <c r="S59" s="1"/>
      <c r="T59" s="1"/>
    </row>
    <row r="60" spans="2:20">
      <c r="Q60" s="18"/>
      <c r="R60" s="1"/>
      <c r="S60" s="1"/>
      <c r="T60" s="1"/>
    </row>
    <row r="61" spans="2:20">
      <c r="Q61" s="18"/>
      <c r="R61" s="1"/>
      <c r="S61" s="1"/>
      <c r="T61" s="1"/>
    </row>
    <row r="62" spans="2:20">
      <c r="Q62" s="18"/>
      <c r="R62" s="1"/>
      <c r="S62" s="1"/>
      <c r="T62" s="1"/>
    </row>
    <row r="63" spans="2:20">
      <c r="O63" s="19"/>
      <c r="P63" s="17"/>
      <c r="Q63" s="18"/>
      <c r="R63" s="1"/>
      <c r="S63" s="1"/>
      <c r="T63" s="1"/>
    </row>
    <row r="64" spans="2:20">
      <c r="O64" s="19"/>
      <c r="P64" s="17"/>
      <c r="Q64" s="18"/>
      <c r="R64" s="1"/>
      <c r="S64" s="1"/>
      <c r="T64" s="1"/>
    </row>
    <row r="65" spans="15:20">
      <c r="O65" s="19"/>
      <c r="P65" s="17"/>
      <c r="Q65" s="18"/>
      <c r="R65" s="1"/>
      <c r="S65" s="1"/>
      <c r="T65" s="1"/>
    </row>
    <row r="66" spans="15:20">
      <c r="O66" s="30" t="s">
        <v>73</v>
      </c>
      <c r="P66" s="31"/>
      <c r="Q66" s="32">
        <v>95716038.599999994</v>
      </c>
      <c r="R66" s="33" t="s">
        <v>73</v>
      </c>
      <c r="S66" s="31"/>
      <c r="T66" s="34">
        <v>95716038.599999994</v>
      </c>
    </row>
  </sheetData>
  <autoFilter ref="A6:F49" xr:uid="{00000000-0009-0000-0000-000000000000}">
    <filterColumn colId="5">
      <filters>
        <filter val="FSI/Approval"/>
      </filters>
    </filterColumn>
  </autoFilter>
  <mergeCells count="9">
    <mergeCell ref="P6:Q6"/>
    <mergeCell ref="P7:Q7"/>
    <mergeCell ref="S6:T6"/>
    <mergeCell ref="S7:T7"/>
    <mergeCell ref="A1:C1"/>
    <mergeCell ref="B2:E2"/>
    <mergeCell ref="B3:E3"/>
    <mergeCell ref="B4:E4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31-12-2024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Shyam Prajapati</dc:creator>
  <cp:lastModifiedBy>Desk</cp:lastModifiedBy>
  <dcterms:created xsi:type="dcterms:W3CDTF">2024-08-06T16:42:29Z</dcterms:created>
  <dcterms:modified xsi:type="dcterms:W3CDTF">2025-01-23T05:18:01Z</dcterms:modified>
</cp:coreProperties>
</file>