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Q17" i="4" l="1"/>
  <c r="Q7" i="4" l="1"/>
  <c r="S10" i="15"/>
  <c r="S14" i="14"/>
  <c r="U10" i="13"/>
  <c r="G31" i="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B7" i="4" s="1"/>
  <c r="C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B18" i="4" s="1"/>
  <c r="C18" i="4" s="1"/>
  <c r="D18" i="4" s="1"/>
  <c r="J18" i="4"/>
  <c r="I18" i="4"/>
  <c r="E18" i="4"/>
  <c r="A18" i="4"/>
  <c r="B17" i="4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<sst xmlns="http://schemas.openxmlformats.org/spreadsheetml/2006/main" count="48" uniqueCount="42">
  <si>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</si>
  <si>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</si>
  <si>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</si>
  <si>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</si>
  <si>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</si>
  <si>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</si>
  <si>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</si>
  <si>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</si>
  <si>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</si>
  <si>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</si>
  <si>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</si>
  <si>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</si>
  <si>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</si>
  <si>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</si>
  <si>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</si>
  <si>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</si>
  <si>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</si>
  <si>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</si>
  <si>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</si>
  <si>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</si>
  <si>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</si>
  <si>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</si>
  <si>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</si>
  <si>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</si>
  <si>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</si>
  <si>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</si>
  <si>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</si>
  <si>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</si>
  <si>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</si>
  <si>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</si>
  <si>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</si>
  <si>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</si>
  <si>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</si>
  <si>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</si>
  <si>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</si>
  <si>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</si>
  <si>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</si>
  <si>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</si>
  <si>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</si>
  <si>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</si>
  <si>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Agree CA</t>
  </si>
  <si>
    <t>State Bank of India ( RACPC Kalyan ) - Vinod Kisan Kudav &amp; Darshana Vinod Kudav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</si>
</sst>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13" fillId="0" borderId="0" xfId="0" applyFont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172665</xdr:colOff>
      <xdr:row>40</xdr:row>
      <xdr:rowOff>143895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9DAE0C8-2348-47A8-B1F4-618033CC4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07065" cy="7306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125033</xdr:colOff>
      <xdr:row>45</xdr:row>
      <xdr:rowOff>39142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3977A82D-7993-4C95-B9A3-B235A39B9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659433" cy="74686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191718</xdr:colOff>
      <xdr:row>36</xdr:row>
      <xdr:rowOff>67615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C498ABE-439E-4B18-8D5B-2DD9EFD2E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26118" cy="67351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115507</xdr:colOff>
      <xdr:row>40</xdr:row>
      <xdr:rowOff>172464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03E4AB8-4859-4AAA-BFD9-86C3CEDB5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649907" cy="72685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191718</xdr:colOff>
      <xdr:row>48</xdr:row>
      <xdr:rowOff>39195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0AB7F93-14EE-4460-AA45-A360DBF72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726118" cy="78496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18</xdr:col>
      <xdr:colOff>434931</xdr:colOff>
      <xdr:row>31</xdr:row>
      <xdr:rowOff>76200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AC77D40-C83F-420E-9267-7C1118445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7750131" cy="598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topLeftCell="F10" zoomScaleNormal="100" workbookViewId="0">
      <selection activeCell="P23" sqref="P2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402</v>
      </c>
      <c r="C3" s="4">
        <f>B3*1.2</f>
        <v>482.4</v>
      </c>
      <c r="D3" s="4">
        <f t="shared" ref="D3:D14" si="2">C3*1.2</f>
        <v>578.88</v>
      </c>
      <c r="E3" s="5">
        <f t="shared" ref="E3:E14" si="3">R3</f>
        <v>2754000</v>
      </c>
      <c r="F3" s="9">
        <f t="shared" ref="F3:F14" si="4">ROUND((E3/B3),0)</f>
        <v>6851</v>
      </c>
      <c r="G3" s="9">
        <f t="shared" ref="G3:G14" si="5">ROUND((E3/C3),0)</f>
        <v>5709</v>
      </c>
      <c r="H3" s="9">
        <f t="shared" ref="H3:H14" si="6">ROUND((E3/D3),0)</f>
        <v>4757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v>402</v>
      </c>
      <c r="R3" s="2">
        <v>2754000</v>
      </c>
    </row>
    <row r="4" spans="1:20" s="44" customFormat="1" x14ac:dyDescent="0.25">
      <c r="A4" s="42">
        <f t="shared" ref="A4:A9" si="9">N4</f>
        <v>0</v>
      </c>
      <c r="B4" s="42">
        <f t="shared" ref="B4:B9" si="10">Q4</f>
        <v>402</v>
      </c>
      <c r="C4" s="42">
        <f t="shared" ref="C4:C9" si="11">B4*1.2</f>
        <v>482.4</v>
      </c>
      <c r="D4" s="42">
        <f t="shared" ref="D4:D9" si="12">C4*1.2</f>
        <v>578.88</v>
      </c>
      <c r="E4" s="43">
        <f t="shared" ref="E4:E9" si="13">R4</f>
        <v>2777000</v>
      </c>
      <c r="F4" s="42">
        <f t="shared" ref="F4:F9" si="14">ROUND((E4/B4),0)</f>
        <v>6908</v>
      </c>
      <c r="G4" s="42">
        <f t="shared" ref="G4:G9" si="15">ROUND((E4/C4),0)</f>
        <v>5757</v>
      </c>
      <c r="H4" s="42">
        <f t="shared" ref="H4:H9" si="16">ROUND((E4/D4),0)</f>
        <v>4797</v>
      </c>
      <c r="I4" s="42" t="e">
        <f>#REF!</f>
        <v>#REF!</v>
      </c>
      <c r="J4" s="42">
        <f t="shared" ref="J4:J9" si="17">S4</f>
        <v>0</v>
      </c>
      <c r="O4" s="44">
        <v>0</v>
      </c>
      <c r="P4" s="44">
        <f t="shared" ref="P4:P9" si="18">O4/1.2</f>
        <v>0</v>
      </c>
      <c r="Q4" s="44">
        <v>402</v>
      </c>
      <c r="R4" s="45">
        <v>2777000</v>
      </c>
    </row>
    <row r="5" spans="1:20" x14ac:dyDescent="0.25">
      <c r="A5" s="4">
        <f t="shared" si="9"/>
        <v>0</v>
      </c>
      <c r="B5" s="4">
        <f t="shared" si="10"/>
        <v>402</v>
      </c>
      <c r="C5" s="4">
        <f t="shared" si="11"/>
        <v>482.4</v>
      </c>
      <c r="D5" s="4">
        <f t="shared" si="12"/>
        <v>578.88</v>
      </c>
      <c r="E5" s="5">
        <f t="shared" si="13"/>
        <v>2889000</v>
      </c>
      <c r="F5" s="9">
        <f t="shared" si="14"/>
        <v>7187</v>
      </c>
      <c r="G5" s="9">
        <f t="shared" si="15"/>
        <v>5989</v>
      </c>
      <c r="H5" s="9">
        <f t="shared" si="16"/>
        <v>4991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v>402</v>
      </c>
      <c r="R5" s="2">
        <v>2889000</v>
      </c>
    </row>
    <row r="6" spans="1:20" s="44" customFormat="1" x14ac:dyDescent="0.25">
      <c r="A6" s="42">
        <f t="shared" si="9"/>
        <v>0</v>
      </c>
      <c r="B6" s="42">
        <f t="shared" si="10"/>
        <v>402</v>
      </c>
      <c r="C6" s="42">
        <f t="shared" si="11"/>
        <v>482.4</v>
      </c>
      <c r="D6" s="42">
        <f t="shared" si="12"/>
        <v>578.88</v>
      </c>
      <c r="E6" s="43">
        <f t="shared" si="13"/>
        <v>2790000</v>
      </c>
      <c r="F6" s="42">
        <f t="shared" si="14"/>
        <v>6940</v>
      </c>
      <c r="G6" s="42">
        <f t="shared" si="15"/>
        <v>5784</v>
      </c>
      <c r="H6" s="42">
        <f t="shared" si="16"/>
        <v>4820</v>
      </c>
      <c r="I6" s="42" t="e">
        <f>#REF!</f>
        <v>#REF!</v>
      </c>
      <c r="J6" s="42">
        <f t="shared" si="17"/>
        <v>0</v>
      </c>
      <c r="O6" s="44">
        <v>0</v>
      </c>
      <c r="P6" s="44">
        <f t="shared" si="18"/>
        <v>0</v>
      </c>
      <c r="Q6" s="44">
        <v>402</v>
      </c>
      <c r="R6" s="45">
        <v>2790000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ref="Q7:Q9" si="19">P7/1.2</f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6" t="s">
        <v>37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20" x14ac:dyDescent="0.25">
      <c r="A16" s="4">
        <f t="shared" ref="A16:A28" si="32">N16</f>
        <v>0</v>
      </c>
      <c r="B16" s="4">
        <f t="shared" ref="B16:B28" si="33">Q16</f>
        <v>360</v>
      </c>
      <c r="C16" s="4">
        <f>B16*1.2</f>
        <v>432</v>
      </c>
      <c r="D16" s="4">
        <f t="shared" ref="D16:D28" si="34">C16*1.2</f>
        <v>518.4</v>
      </c>
      <c r="E16" s="5">
        <f t="shared" ref="E16:E28" si="35">R16</f>
        <v>2000000</v>
      </c>
      <c r="F16" s="9">
        <f t="shared" ref="F16:F28" si="36">ROUND((E16/B16),0)</f>
        <v>5556</v>
      </c>
      <c r="G16" s="9">
        <f t="shared" ref="G16:G28" si="37">ROUND((E16/C16),0)</f>
        <v>4630</v>
      </c>
      <c r="H16" s="9">
        <f t="shared" ref="H16:H28" si="38">ROUND((E16/D16),0)</f>
        <v>3858</v>
      </c>
      <c r="I16" s="4" t="e">
        <f>#REF!</f>
        <v>#REF!</v>
      </c>
      <c r="J16" s="4">
        <f t="shared" ref="J16:J28" si="39">S16</f>
        <v>0</v>
      </c>
      <c r="O16">
        <v>0</v>
      </c>
      <c r="P16">
        <f t="shared" ref="P16:Q28" si="40">O16/1.2</f>
        <v>0</v>
      </c>
      <c r="Q16">
        <v>360</v>
      </c>
      <c r="R16" s="2">
        <v>2000000</v>
      </c>
    </row>
    <row r="17" spans="1:24" s="44" customFormat="1" x14ac:dyDescent="0.25">
      <c r="A17" s="42">
        <f t="shared" si="32"/>
        <v>0</v>
      </c>
      <c r="B17" s="42">
        <f t="shared" si="33"/>
        <v>325</v>
      </c>
      <c r="C17" s="42">
        <f t="shared" ref="C17:C28" si="41">B17*1.2</f>
        <v>390</v>
      </c>
      <c r="D17" s="42">
        <f t="shared" si="34"/>
        <v>468</v>
      </c>
      <c r="E17" s="43">
        <f t="shared" si="35"/>
        <v>2500000</v>
      </c>
      <c r="F17" s="42">
        <f t="shared" si="36"/>
        <v>7692</v>
      </c>
      <c r="G17" s="42">
        <f t="shared" si="37"/>
        <v>6410</v>
      </c>
      <c r="H17" s="42">
        <f t="shared" si="38"/>
        <v>5342</v>
      </c>
      <c r="I17" s="42" t="e">
        <f>#REF!</f>
        <v>#REF!</v>
      </c>
      <c r="J17" s="42">
        <f t="shared" si="39"/>
        <v>0</v>
      </c>
      <c r="O17" s="44">
        <v>0</v>
      </c>
      <c r="P17" s="44">
        <v>390</v>
      </c>
      <c r="Q17" s="44">
        <f>P17/1.2</f>
        <v>325</v>
      </c>
      <c r="R17" s="45">
        <v>2500000</v>
      </c>
    </row>
    <row r="18" spans="1:24" s="44" customFormat="1" x14ac:dyDescent="0.25">
      <c r="A18" s="42">
        <f t="shared" si="32"/>
        <v>0</v>
      </c>
      <c r="B18" s="42">
        <f t="shared" si="33"/>
        <v>780</v>
      </c>
      <c r="C18" s="42">
        <f t="shared" si="41"/>
        <v>936</v>
      </c>
      <c r="D18" s="42">
        <f t="shared" si="34"/>
        <v>1123.2</v>
      </c>
      <c r="E18" s="43">
        <f t="shared" si="35"/>
        <v>7000000</v>
      </c>
      <c r="F18" s="42">
        <f t="shared" si="36"/>
        <v>8974</v>
      </c>
      <c r="G18" s="42">
        <f t="shared" si="37"/>
        <v>7479</v>
      </c>
      <c r="H18" s="42">
        <f t="shared" si="38"/>
        <v>6232</v>
      </c>
      <c r="I18" s="42" t="e">
        <f>#REF!</f>
        <v>#REF!</v>
      </c>
      <c r="J18" s="42">
        <f t="shared" si="39"/>
        <v>0</v>
      </c>
      <c r="O18" s="44">
        <v>0</v>
      </c>
      <c r="P18" s="44">
        <f t="shared" si="40"/>
        <v>0</v>
      </c>
      <c r="Q18" s="44">
        <v>780</v>
      </c>
      <c r="R18" s="45">
        <v>7000000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7200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E31" t="s">
        <v>40</v>
      </c>
      <c r="F31" s="7">
        <v>37.36</v>
      </c>
      <c r="G31">
        <f>F31*10.764</f>
        <v>402.14303999999998</v>
      </c>
      <c r="S31" s="10"/>
      <c r="T31" s="10"/>
      <c r="U31" s="17" t="s">
        <v>15</v>
      </c>
      <c r="V31" s="18"/>
      <c r="W31" s="19">
        <f>W29-W30</f>
        <v>4700</v>
      </c>
      <c r="X31" s="22"/>
    </row>
    <row r="32" spans="1:24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15:24" ht="15.75" x14ac:dyDescent="0.25">
      <c r="S33" s="10"/>
      <c r="T33" s="10"/>
      <c r="U33" s="17" t="s">
        <v>17</v>
      </c>
      <c r="V33" s="23"/>
      <c r="W33" s="24">
        <f>X33-X34</f>
        <v>-1</v>
      </c>
      <c r="X33" s="25">
        <v>2025</v>
      </c>
    </row>
    <row r="34" spans="15:24" ht="15.75" x14ac:dyDescent="0.25">
      <c r="S34" s="10"/>
      <c r="T34" s="10"/>
      <c r="U34" s="17" t="s">
        <v>18</v>
      </c>
      <c r="V34" s="23"/>
      <c r="W34" s="24">
        <f>W35-W33</f>
        <v>61</v>
      </c>
      <c r="X34" s="41">
        <v>2026</v>
      </c>
    </row>
    <row r="35" spans="15:24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15:24" ht="39" customHeight="1" x14ac:dyDescent="0.25">
      <c r="P36" s="47" t="s">
        <v>41</v>
      </c>
      <c r="Q36" s="47"/>
      <c r="R36" s="47"/>
      <c r="S36" s="47"/>
      <c r="T36" s="48"/>
      <c r="U36" s="21" t="s">
        <v>20</v>
      </c>
      <c r="V36" s="23"/>
      <c r="W36" s="24">
        <f>90*W33/W35</f>
        <v>-1.5</v>
      </c>
      <c r="X36" s="24"/>
    </row>
    <row r="37" spans="15:24" ht="15.75" x14ac:dyDescent="0.25">
      <c r="U37" s="17"/>
      <c r="V37" s="26"/>
      <c r="W37" s="27">
        <v>0</v>
      </c>
      <c r="X37" s="27"/>
    </row>
    <row r="38" spans="15:24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0</v>
      </c>
      <c r="X38" s="22"/>
    </row>
    <row r="39" spans="15:24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15:24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4700</v>
      </c>
      <c r="X40" s="22"/>
    </row>
    <row r="41" spans="15:24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15:24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7200</v>
      </c>
      <c r="X42" s="22"/>
    </row>
    <row r="43" spans="15:24" ht="15.75" x14ac:dyDescent="0.25">
      <c r="S43" s="10"/>
      <c r="T43" s="10"/>
      <c r="U43" s="23"/>
      <c r="V43" s="23"/>
      <c r="W43" s="24"/>
      <c r="X43" s="24"/>
    </row>
    <row r="44" spans="15:24" ht="15.75" x14ac:dyDescent="0.25">
      <c r="S44" s="10"/>
      <c r="T44" s="10"/>
      <c r="U44" s="28" t="s">
        <v>38</v>
      </c>
      <c r="V44" s="30"/>
      <c r="W44" s="25">
        <v>402</v>
      </c>
      <c r="X44" s="24"/>
    </row>
    <row r="45" spans="15:24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2894400</v>
      </c>
      <c r="X45" s="33"/>
    </row>
    <row r="46" spans="15:24" ht="15.75" x14ac:dyDescent="0.25">
      <c r="S46" s="11"/>
      <c r="T46" s="10"/>
      <c r="U46" s="17" t="s">
        <v>25</v>
      </c>
      <c r="V46" s="23"/>
      <c r="W46" s="34">
        <f>W45*0.98</f>
        <v>2836512</v>
      </c>
      <c r="X46" s="35"/>
    </row>
    <row r="47" spans="15:24" ht="15.75" x14ac:dyDescent="0.25">
      <c r="S47" s="10"/>
      <c r="T47" s="10"/>
      <c r="U47" s="17" t="s">
        <v>26</v>
      </c>
      <c r="V47" s="23"/>
      <c r="W47" s="34">
        <f>W45*0.8</f>
        <v>2315520</v>
      </c>
      <c r="X47" s="34"/>
    </row>
    <row r="48" spans="15:24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27</v>
      </c>
      <c r="V49" s="38"/>
      <c r="W49" s="39">
        <f>W30*W44</f>
        <v>1005000</v>
      </c>
      <c r="X49" s="39"/>
    </row>
    <row r="50" spans="21:24" ht="15.75" x14ac:dyDescent="0.25">
      <c r="U50" s="17" t="s">
        <v>28</v>
      </c>
      <c r="V50" s="23"/>
      <c r="W50" s="36"/>
      <c r="X50" s="36"/>
    </row>
    <row r="51" spans="21:24" ht="15.75" x14ac:dyDescent="0.25">
      <c r="U51" s="40" t="s">
        <v>29</v>
      </c>
      <c r="V51" s="36"/>
      <c r="W51" s="34">
        <f>W45*0.025/12</f>
        <v>6030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U44"/>
  <sheetViews>
    <sheetView zoomScaleNormal="100" workbookViewId="0">
      <selection activeCell="T21" sqref="T21"/>
    </sheetView>
  </sheetViews>
  <sheetFormatPr defaultRowHeight="15" x14ac:dyDescent="0.25"/>
  <sheetData>
    <row r="10" spans="20:21" x14ac:dyDescent="0.25">
      <c r="T10">
        <v>37.36</v>
      </c>
      <c r="U10">
        <f>T10*10.764</f>
        <v>402.14303999999998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4:S14"/>
  <sheetViews>
    <sheetView topLeftCell="A6" workbookViewId="0">
      <selection activeCell="S14" sqref="S14"/>
    </sheetView>
  </sheetViews>
  <sheetFormatPr defaultRowHeight="15" x14ac:dyDescent="0.25"/>
  <sheetData>
    <row r="14" spans="18:19" x14ac:dyDescent="0.25">
      <c r="R14">
        <v>37.36</v>
      </c>
      <c r="S14">
        <f>R14*10.764</f>
        <v>402.14303999999998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"/>
  <sheetViews>
    <sheetView zoomScaleNormal="100" workbookViewId="0">
      <selection activeCell="S11" sqref="S11"/>
    </sheetView>
  </sheetViews>
  <sheetFormatPr defaultRowHeight="15" x14ac:dyDescent="0.25"/>
  <sheetData>
    <row r="2" spans="1:19" x14ac:dyDescent="0.25">
      <c r="A2" s="6"/>
    </row>
    <row r="10" spans="1:19" x14ac:dyDescent="0.25">
      <c r="R10">
        <v>37.36</v>
      </c>
      <c r="S10">
        <f>R10*10.764</f>
        <v>402.14303999999998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Q10" sqref="Q10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2025-01-25T10:38:56Z</dcterms:modified>
</cp:coreProperties>
</file>