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G28" i="4" l="1"/>
  <c r="C3" i="4" l="1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H6" i="4" s="1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4" i="4" l="1"/>
  <c r="D3" i="4"/>
  <c r="H9" i="4"/>
  <c r="G8" i="4"/>
  <c r="G9" i="4"/>
  <c r="F8" i="4"/>
  <c r="F9" i="4"/>
  <c r="H3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<sst xmlns="http://schemas.openxmlformats.org/spreadsheetml/2006/main" count="50" uniqueCount="44">
  <si>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</si>
  <si>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</si>
  <si>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</si>
  <si>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</si>
  <si>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</si>
  <si>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</si>
  <si>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</si>
  <si>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</si>
  <si>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</si>
  <si>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</si>
  <si>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</si>
  <si>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</si>
  <si>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</si>
  <si>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</si>
  <si>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</si>
  <si>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</si>
  <si>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</si>
  <si>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</si>
  <si>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</si>
  <si>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</si>
  <si>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</si>
  <si>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</si>
  <si>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</si>
  <si>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</si>
  <si>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</si>
  <si>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</si>
  <si>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</si>
  <si>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</si>
  <si>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</si>
  <si>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</si>
  <si>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</si>
  <si>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</si>
  <si>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</si>
  <si>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</si>
  <si>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</si>
  <si>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</si>
  <si>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</si>
  <si>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</si>
  <si>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</si>
  <si>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</si>
  <si>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As per part OC</t>
  </si>
  <si>
    <t>Bank Of Maharashtra ( Mumbai Central Branch ) - Rupal Rajendra Sawant And Mr Vivek Vasant Parab</t>
  </si>
  <si>
    <t>Agree CA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</si>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</sst>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14</xdr:col>
      <xdr:colOff>543767</xdr:colOff>
      <xdr:row>28</xdr:row>
      <xdr:rowOff>10244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90500"/>
          <a:ext cx="6030167" cy="51537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15</xdr:col>
      <xdr:colOff>143746</xdr:colOff>
      <xdr:row>31</xdr:row>
      <xdr:rowOff>29270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952500"/>
          <a:ext cx="6239746" cy="49822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12</xdr:col>
      <xdr:colOff>58009</xdr:colOff>
      <xdr:row>27</xdr:row>
      <xdr:rowOff>181665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81000"/>
          <a:ext cx="6154009" cy="49441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14</xdr:col>
      <xdr:colOff>296167</xdr:colOff>
      <xdr:row>29</xdr:row>
      <xdr:rowOff>172145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381000"/>
          <a:ext cx="6392167" cy="49822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14</xdr:col>
      <xdr:colOff>429621</xdr:colOff>
      <xdr:row>38</xdr:row>
      <xdr:rowOff>105587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524000"/>
          <a:ext cx="7135221" cy="5820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H16" zoomScaleNormal="100" workbookViewId="0">
      <selection activeCell="X22" sqref="X22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x14ac:dyDescent="0.25">
      <c r="A3" s="4">
        <f t="shared" ref="A3:A9" si="0">N3</f>
        <v>0</v>
      </c>
      <c r="B3" s="4">
        <f t="shared" ref="B3:B9" si="1">Q3</f>
        <v>626</v>
      </c>
      <c r="C3" s="4">
        <f>B3*1.2</f>
        <v>751.19999999999993</v>
      </c>
      <c r="D3" s="4">
        <f t="shared" ref="D3:D9" si="2">C3*1.2</f>
        <v>901.43999999999994</v>
      </c>
      <c r="E3" s="5">
        <f t="shared" ref="E3:E9" si="3">R3</f>
        <v>14871520</v>
      </c>
      <c r="F3" s="9">
        <f t="shared" ref="F3:F9" si="4">ROUND((E3/B3),0)</f>
        <v>23756</v>
      </c>
      <c r="G3" s="9">
        <f t="shared" ref="G3:G9" si="5">ROUND((E3/C3),0)</f>
        <v>19797</v>
      </c>
      <c r="H3" s="9">
        <f t="shared" ref="H3:H9" si="6">ROUND((E3/D3),0)</f>
        <v>16498</v>
      </c>
      <c r="I3" s="4" t="e">
        <f>#REF!</f>
        <v>#REF!</v>
      </c>
      <c r="J3" s="4">
        <f t="shared" ref="J3:J9" si="7">S3</f>
        <v>0</v>
      </c>
      <c r="O3">
        <v>0</v>
      </c>
      <c r="P3">
        <f t="shared" ref="P3:P9" si="8">O3/1.2</f>
        <v>0</v>
      </c>
      <c r="Q3">
        <v>626</v>
      </c>
      <c r="R3" s="2">
        <v>14871520</v>
      </c>
    </row>
    <row r="4" spans="1:20" s="46" customFormat="1" x14ac:dyDescent="0.25">
      <c r="A4" s="44">
        <f t="shared" si="0"/>
        <v>0</v>
      </c>
      <c r="B4" s="44">
        <f t="shared" si="1"/>
        <v>626</v>
      </c>
      <c r="C4" s="44">
        <f t="shared" ref="C4:C9" si="9">B4*1.2</f>
        <v>751.19999999999993</v>
      </c>
      <c r="D4" s="44">
        <f t="shared" si="2"/>
        <v>901.43999999999994</v>
      </c>
      <c r="E4" s="45">
        <f t="shared" si="3"/>
        <v>14085575</v>
      </c>
      <c r="F4" s="44">
        <f t="shared" si="4"/>
        <v>22501</v>
      </c>
      <c r="G4" s="44">
        <f t="shared" si="5"/>
        <v>18751</v>
      </c>
      <c r="H4" s="44">
        <f t="shared" si="6"/>
        <v>15626</v>
      </c>
      <c r="I4" s="44" t="e">
        <f>#REF!</f>
        <v>#REF!</v>
      </c>
      <c r="J4" s="44">
        <f t="shared" si="7"/>
        <v>0</v>
      </c>
      <c r="O4" s="46">
        <v>0</v>
      </c>
      <c r="P4" s="46">
        <f t="shared" si="8"/>
        <v>0</v>
      </c>
      <c r="Q4" s="46">
        <v>626</v>
      </c>
      <c r="R4" s="47">
        <v>14085575</v>
      </c>
    </row>
    <row r="5" spans="1:20" s="46" customFormat="1" x14ac:dyDescent="0.25">
      <c r="A5" s="44">
        <f t="shared" si="0"/>
        <v>0</v>
      </c>
      <c r="B5" s="44">
        <f t="shared" si="1"/>
        <v>626</v>
      </c>
      <c r="C5" s="44">
        <f t="shared" si="9"/>
        <v>751.19999999999993</v>
      </c>
      <c r="D5" s="44">
        <f t="shared" si="2"/>
        <v>901.43999999999994</v>
      </c>
      <c r="E5" s="45">
        <f t="shared" si="3"/>
        <v>14100000</v>
      </c>
      <c r="F5" s="44">
        <f t="shared" si="4"/>
        <v>22524</v>
      </c>
      <c r="G5" s="44">
        <f t="shared" si="5"/>
        <v>18770</v>
      </c>
      <c r="H5" s="44">
        <f t="shared" si="6"/>
        <v>15642</v>
      </c>
      <c r="I5" s="44" t="e">
        <f>#REF!</f>
        <v>#REF!</v>
      </c>
      <c r="J5" s="44">
        <f t="shared" si="7"/>
        <v>0</v>
      </c>
      <c r="O5" s="46">
        <v>0</v>
      </c>
      <c r="P5" s="46">
        <f t="shared" si="8"/>
        <v>0</v>
      </c>
      <c r="Q5" s="46">
        <v>626</v>
      </c>
      <c r="R5" s="47">
        <v>14100000</v>
      </c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9" t="e">
        <f t="shared" si="4"/>
        <v>#DIV/0!</v>
      </c>
      <c r="G6" s="9" t="e">
        <f t="shared" si="5"/>
        <v>#DIV/0!</v>
      </c>
      <c r="H6" s="9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ref="Q6:Q9" si="10">P6/1.2</f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s="46" customFormat="1" x14ac:dyDescent="0.25">
      <c r="A16" s="44">
        <f t="shared" ref="A16:A25" si="32">N16</f>
        <v>0</v>
      </c>
      <c r="B16" s="44">
        <f t="shared" ref="B16:B25" si="33">Q16</f>
        <v>524</v>
      </c>
      <c r="C16" s="44">
        <f t="shared" ref="C16:C25" si="34">B16*1.2</f>
        <v>628.79999999999995</v>
      </c>
      <c r="D16" s="44">
        <f t="shared" ref="D16:D25" si="35">C16*1.2</f>
        <v>754.56</v>
      </c>
      <c r="E16" s="45">
        <f t="shared" ref="E16:E25" si="36">R16</f>
        <v>12700000</v>
      </c>
      <c r="F16" s="44">
        <f t="shared" ref="F16:F25" si="37">ROUND((E16/B16),0)</f>
        <v>24237</v>
      </c>
      <c r="G16" s="44">
        <f t="shared" ref="G16:G25" si="38">ROUND((E16/C16),0)</f>
        <v>20197</v>
      </c>
      <c r="H16" s="44">
        <f t="shared" ref="H16:H25" si="39">ROUND((E16/D16),0)</f>
        <v>16831</v>
      </c>
      <c r="I16" s="44" t="e">
        <f>#REF!</f>
        <v>#REF!</v>
      </c>
      <c r="J16" s="44">
        <f t="shared" ref="J16:J25" si="40">S16</f>
        <v>0</v>
      </c>
      <c r="O16" s="46">
        <v>0</v>
      </c>
      <c r="P16" s="46">
        <f t="shared" ref="P16:Q25" si="41">O16/1.2</f>
        <v>0</v>
      </c>
      <c r="Q16" s="46">
        <v>524</v>
      </c>
      <c r="R16" s="47">
        <v>12700000</v>
      </c>
    </row>
    <row r="17" spans="1:25" x14ac:dyDescent="0.25">
      <c r="A17" s="4">
        <f t="shared" si="32"/>
        <v>0</v>
      </c>
      <c r="B17" s="4">
        <f t="shared" si="33"/>
        <v>677</v>
      </c>
      <c r="C17" s="4">
        <f t="shared" si="34"/>
        <v>812.4</v>
      </c>
      <c r="D17" s="4">
        <f t="shared" si="35"/>
        <v>974.87999999999988</v>
      </c>
      <c r="E17" s="5">
        <f t="shared" si="36"/>
        <v>14400000</v>
      </c>
      <c r="F17" s="9">
        <f t="shared" si="37"/>
        <v>21270</v>
      </c>
      <c r="G17" s="9">
        <f t="shared" si="38"/>
        <v>17725</v>
      </c>
      <c r="H17" s="9">
        <f t="shared" si="39"/>
        <v>14771</v>
      </c>
      <c r="I17" s="4" t="e">
        <f>#REF!</f>
        <v>#REF!</v>
      </c>
      <c r="J17" s="4">
        <f t="shared" si="40"/>
        <v>0</v>
      </c>
      <c r="O17">
        <v>0</v>
      </c>
      <c r="P17">
        <f t="shared" si="41"/>
        <v>0</v>
      </c>
      <c r="Q17">
        <v>677</v>
      </c>
      <c r="R17" s="2">
        <v>14400000</v>
      </c>
    </row>
    <row r="18" spans="1:25" s="46" customFormat="1" x14ac:dyDescent="0.25">
      <c r="A18" s="44">
        <f t="shared" si="32"/>
        <v>0</v>
      </c>
      <c r="B18" s="44">
        <f t="shared" si="33"/>
        <v>524</v>
      </c>
      <c r="C18" s="44">
        <f t="shared" si="34"/>
        <v>628.79999999999995</v>
      </c>
      <c r="D18" s="44">
        <f t="shared" si="35"/>
        <v>754.56</v>
      </c>
      <c r="E18" s="45">
        <f t="shared" si="36"/>
        <v>13100000</v>
      </c>
      <c r="F18" s="44">
        <f t="shared" si="37"/>
        <v>25000</v>
      </c>
      <c r="G18" s="44">
        <f t="shared" si="38"/>
        <v>20833</v>
      </c>
      <c r="H18" s="44">
        <f t="shared" si="39"/>
        <v>17361</v>
      </c>
      <c r="I18" s="44" t="e">
        <f>#REF!</f>
        <v>#REF!</v>
      </c>
      <c r="J18" s="44">
        <f t="shared" si="40"/>
        <v>0</v>
      </c>
      <c r="O18" s="46">
        <v>0</v>
      </c>
      <c r="P18" s="46">
        <f t="shared" si="41"/>
        <v>0</v>
      </c>
      <c r="Q18" s="46">
        <v>524</v>
      </c>
      <c r="R18" s="47">
        <v>13100000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24000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3000</v>
      </c>
      <c r="X27" s="22"/>
    </row>
    <row r="28" spans="1:25" ht="15.75" x14ac:dyDescent="0.25">
      <c r="E28" t="s">
        <v>42</v>
      </c>
      <c r="F28" s="7">
        <v>58.16</v>
      </c>
      <c r="G28">
        <f>F28*10.764</f>
        <v>626.03423999999995</v>
      </c>
      <c r="S28" s="10"/>
      <c r="T28" s="10"/>
      <c r="U28" s="17" t="s">
        <v>15</v>
      </c>
      <c r="V28" s="18"/>
      <c r="W28" s="19">
        <f>W26-W27</f>
        <v>21000</v>
      </c>
      <c r="X28" s="22"/>
    </row>
    <row r="29" spans="1:25" ht="15.75" x14ac:dyDescent="0.25">
      <c r="G29" s="6"/>
      <c r="H29" s="6"/>
      <c r="R29" t="s">
        <v>43</v>
      </c>
      <c r="S29" s="10"/>
      <c r="T29" s="10"/>
      <c r="U29" s="17" t="s">
        <v>16</v>
      </c>
      <c r="V29" s="18"/>
      <c r="W29" s="19">
        <f>W27</f>
        <v>3000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0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60</v>
      </c>
      <c r="X31" s="31">
        <v>2025</v>
      </c>
      <c r="Y31" t="s">
        <v>40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2" t="s">
        <v>41</v>
      </c>
      <c r="Q33" s="42"/>
      <c r="R33" s="42"/>
      <c r="S33" s="42"/>
      <c r="T33" s="43"/>
      <c r="U33" s="21" t="s">
        <v>20</v>
      </c>
      <c r="V33" s="23"/>
      <c r="W33" s="24">
        <f>90*W30/W32</f>
        <v>0</v>
      </c>
      <c r="X33" s="24"/>
    </row>
    <row r="34" spans="15:24" ht="15.75" x14ac:dyDescent="0.25">
      <c r="U34" s="17"/>
      <c r="V34" s="26"/>
      <c r="W34" s="27">
        <v>0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0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3000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21000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24000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38</v>
      </c>
      <c r="V41" s="30"/>
      <c r="W41" s="25">
        <v>626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15024000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W42*0.95</f>
        <v>14272800</v>
      </c>
      <c r="X43" s="35"/>
    </row>
    <row r="44" spans="15:24" ht="15.75" x14ac:dyDescent="0.25">
      <c r="S44" s="10"/>
      <c r="T44" s="10"/>
      <c r="U44" s="17" t="s">
        <v>26</v>
      </c>
      <c r="V44" s="23"/>
      <c r="W44" s="34">
        <f>W42*0.8</f>
        <v>12019200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1878000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31300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3:E44"/>
  <sheetViews>
    <sheetView topLeftCell="D1" zoomScaleNormal="100" workbookViewId="0">
      <selection activeCell="R7" sqref="R7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6" workbookViewId="0">
      <selection activeCell="S14" sqref="S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B24" sqref="B24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topLeftCell="A7" zoomScaleNormal="100" workbookViewId="0">
      <selection activeCell="E3" sqref="E3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D9" sqref="D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W11" sqref="W11:AA13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2025-01-23T10:11:38Z</dcterms:modified>
</cp:coreProperties>
</file>