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IGR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3"/>
  <c r="F22"/>
  <c r="F24" s="1"/>
  <c r="Q6" i="4" l="1"/>
  <c r="Q7"/>
  <c r="B20" i="23" l="1"/>
  <c r="C18" i="25" l="1"/>
  <c r="P3" i="4" l="1"/>
  <c r="Q3" s="1"/>
  <c r="P16"/>
  <c r="Q2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7" i="4"/>
  <c r="P19" l="1"/>
  <c r="Q19" s="1"/>
  <c r="P8"/>
  <c r="Q8" s="1"/>
  <c r="P9"/>
  <c r="Q9" s="1"/>
  <c r="P10"/>
  <c r="Q10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20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Q16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 l="1"/>
  <c r="H16" s="1"/>
  <c r="D17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<sst xmlns="http://schemas.openxmlformats.org/spreadsheetml/2006/main" count="130" uniqueCount="99">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</sst>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5" fontId="0" fillId="0" borderId="0" xfId="0" applyNumberForma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598476</xdr:colOff>
      <xdr:row>30</xdr:row>
      <xdr:rowOff>65952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90476" cy="57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12</xdr:col>
      <xdr:colOff>109211</xdr:colOff>
      <xdr:row>21</xdr:row>
      <xdr:rowOff>161925</xdr:rowOff>
    </xdr:to>
    <xdr:pic>
      <xdr:nvPicPr>
        <xdr:cNvPr id="307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66675"/>
          <a:ext cx="7338686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198628</xdr:colOff>
      <xdr:row>30</xdr:row>
      <xdr:rowOff>85000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71428" cy="58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178243</xdr:colOff>
      <xdr:row>30</xdr:row>
      <xdr:rowOff>65952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5780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221167</xdr:colOff>
      <xdr:row>0</xdr:row>
      <xdr:rowOff>0</xdr:rowOff>
    </xdr:from>
    <xdr:to>
      <xdr:col>9</xdr:col>
      <xdr:colOff>408748</xdr:colOff>
      <xdr:row>23</xdr:row>
      <xdr:rowOff>8886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167" y="0"/>
          <a:ext cx="5673981" cy="4390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22" sqref="B22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30285</v>
      </c>
      <c r="F2" s="73"/>
      <c r="G2" s="120" t="s">
        <v>77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28250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28250</v>
      </c>
      <c r="D5" s="56" t="s">
        <v>61</v>
      </c>
      <c r="E5" s="57">
        <f>ROUND(C5/10.764,0)</f>
        <v>2624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6900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21350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21350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28250</v>
      </c>
      <c r="D10" s="56" t="s">
        <v>61</v>
      </c>
      <c r="E10" s="57">
        <f>ROUND(C10/10.764,0)</f>
        <v>2624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2024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324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850176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648000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4" workbookViewId="0">
      <selection activeCell="F22" sqref="F22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76</v>
      </c>
      <c r="D2" s="17"/>
      <c r="F2" s="76"/>
      <c r="G2" s="76"/>
    </row>
    <row r="3" spans="1:9">
      <c r="A3" s="15" t="s">
        <v>13</v>
      </c>
      <c r="B3" s="18"/>
      <c r="C3" s="19">
        <v>7200</v>
      </c>
      <c r="D3" s="20" t="s">
        <v>98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5200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5200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7200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95</v>
      </c>
      <c r="B18" s="7"/>
      <c r="C18" s="74">
        <v>294</v>
      </c>
      <c r="D18" s="74"/>
      <c r="E18" s="75"/>
      <c r="F18" s="76"/>
      <c r="G18" s="76"/>
    </row>
    <row r="19" spans="1:9">
      <c r="A19" s="15"/>
      <c r="B19" s="6"/>
      <c r="C19" s="29">
        <f>C18*C16</f>
        <v>2116800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C20*0.9</f>
        <v>1809864</v>
      </c>
      <c r="C20" s="30">
        <f>C19*95%</f>
        <v>2010960</v>
      </c>
      <c r="D20" s="76" t="s">
        <v>24</v>
      </c>
      <c r="E20" s="30"/>
      <c r="F20" s="76">
        <v>2116800</v>
      </c>
      <c r="G20" s="76"/>
      <c r="H20" s="60"/>
    </row>
    <row r="21" spans="1:9">
      <c r="A21" s="15"/>
      <c r="C21" s="30">
        <f>C19*80%</f>
        <v>1693440</v>
      </c>
      <c r="D21" s="76" t="s">
        <v>25</v>
      </c>
      <c r="E21" s="30"/>
      <c r="F21" s="76">
        <v>425000</v>
      </c>
      <c r="G21" s="76"/>
      <c r="H21" s="60"/>
    </row>
    <row r="22" spans="1:9">
      <c r="A22" s="15"/>
      <c r="F22" s="76">
        <f>F20+F21</f>
        <v>2541800</v>
      </c>
      <c r="G22" s="76"/>
    </row>
    <row r="23" spans="1:9">
      <c r="A23" s="31" t="s">
        <v>26</v>
      </c>
      <c r="B23" s="32"/>
      <c r="C23" s="33">
        <f>C4*C18</f>
        <v>588000</v>
      </c>
      <c r="D23" s="33">
        <f>D4*D18</f>
        <v>0</v>
      </c>
      <c r="F23">
        <f>F22*95%</f>
        <v>2414710</v>
      </c>
    </row>
    <row r="24" spans="1:9">
      <c r="A24" s="15" t="s">
        <v>27</v>
      </c>
      <c r="F24">
        <f>F22*80%</f>
        <v>2033440</v>
      </c>
    </row>
    <row r="25" spans="1:9">
      <c r="A25" s="34" t="s">
        <v>28</v>
      </c>
      <c r="B25" s="16"/>
      <c r="C25" s="30">
        <f>C19*0.025/12</f>
        <v>4410</v>
      </c>
      <c r="D25" s="30"/>
    </row>
    <row r="26" spans="1:9">
      <c r="C26" s="30"/>
      <c r="D26" s="30"/>
    </row>
    <row r="27" spans="1:9">
      <c r="C27" s="30"/>
      <c r="D27" s="118"/>
      <c r="E27" s="119"/>
      <c r="F27" s="119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workbookViewId="0">
      <selection activeCell="R7" sqref="R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666.66666666666674</v>
      </c>
      <c r="C2" s="4">
        <f t="shared" ref="C2:C15" si="2">B2*1.2</f>
        <v>800.00000000000011</v>
      </c>
      <c r="D2" s="4">
        <f t="shared" ref="D2:D15" si="3">C2*1.2</f>
        <v>960.00000000000011</v>
      </c>
      <c r="E2" s="5">
        <f t="shared" ref="E2:E15" si="4">R2</f>
        <v>3500000</v>
      </c>
      <c r="F2" s="65">
        <f t="shared" ref="F2:F15" si="5">ROUND((E2/B2),0)</f>
        <v>5250</v>
      </c>
      <c r="G2" s="65">
        <f t="shared" ref="G2:G15" si="6">ROUND((E2/C2),0)</f>
        <v>4375</v>
      </c>
      <c r="H2" s="65">
        <f t="shared" ref="H2:H15" si="7">ROUND((E2/D2),0)</f>
        <v>3646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800</v>
      </c>
      <c r="Q2" s="73">
        <f t="shared" ref="Q2:Q7" si="10">P2/1.2</f>
        <v>666.66666666666674</v>
      </c>
      <c r="R2" s="2">
        <v>3500000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1488</v>
      </c>
      <c r="C4" s="4">
        <f t="shared" si="2"/>
        <v>1785.6</v>
      </c>
      <c r="D4" s="4">
        <f t="shared" si="3"/>
        <v>2142.7199999999998</v>
      </c>
      <c r="E4" s="5">
        <f t="shared" si="4"/>
        <v>9000000</v>
      </c>
      <c r="F4" s="65">
        <f t="shared" si="5"/>
        <v>6048</v>
      </c>
      <c r="G4" s="65">
        <f t="shared" si="6"/>
        <v>5040</v>
      </c>
      <c r="H4" s="65">
        <f t="shared" si="7"/>
        <v>4200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0</v>
      </c>
      <c r="Q4" s="73">
        <v>1488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5" t="e">
        <f t="shared" si="5"/>
        <v>#DIV/0!</v>
      </c>
      <c r="G5" s="65" t="e">
        <f t="shared" si="6"/>
        <v>#DIV/0!</v>
      </c>
      <c r="H5" s="65" t="e">
        <f t="shared" si="7"/>
        <v>#DIV/0!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250</v>
      </c>
      <c r="C6" s="4">
        <f t="shared" si="2"/>
        <v>300</v>
      </c>
      <c r="D6" s="4">
        <f t="shared" si="3"/>
        <v>360</v>
      </c>
      <c r="E6" s="5">
        <f t="shared" si="4"/>
        <v>2000000</v>
      </c>
      <c r="F6" s="65">
        <f t="shared" si="5"/>
        <v>8000</v>
      </c>
      <c r="G6" s="65">
        <f t="shared" si="6"/>
        <v>6667</v>
      </c>
      <c r="H6" s="65">
        <f t="shared" si="7"/>
        <v>5556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v>300</v>
      </c>
      <c r="Q6" s="73">
        <f t="shared" si="10"/>
        <v>250</v>
      </c>
      <c r="R6" s="2">
        <v>2000000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1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2">O8/1.2</f>
        <v>0</v>
      </c>
      <c r="Q8" s="73">
        <f t="shared" ref="Q8" si="13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4">O9/1.2</f>
        <v>0</v>
      </c>
      <c r="Q9" s="73">
        <f t="shared" ref="Q9" si="15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6">O10/1.2</f>
        <v>0</v>
      </c>
      <c r="Q10" s="73">
        <f t="shared" ref="Q10" si="17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8">O11/1.2</f>
        <v>0</v>
      </c>
      <c r="Q11">
        <f t="shared" ref="Q11" si="19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0">O12/1.2</f>
        <v>0</v>
      </c>
      <c r="Q12">
        <f t="shared" ref="Q12" si="21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2">O13/1.2</f>
        <v>0</v>
      </c>
      <c r="Q13">
        <f t="shared" ref="Q13" si="2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4">O14/1.2</f>
        <v>0</v>
      </c>
      <c r="Q14">
        <f t="shared" ref="Q14:Q15" si="2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4"/>
        <v>0</v>
      </c>
      <c r="Q15">
        <f t="shared" si="25"/>
        <v>0</v>
      </c>
      <c r="R15" s="2">
        <v>0</v>
      </c>
      <c r="S15" s="2"/>
    </row>
    <row r="16" spans="1:35">
      <c r="A16" s="4">
        <f t="shared" ref="A16:A19" si="26">N16</f>
        <v>0</v>
      </c>
      <c r="B16" s="4">
        <f t="shared" ref="B16:B19" si="27">Q16</f>
        <v>0</v>
      </c>
      <c r="C16" s="4">
        <f t="shared" ref="C16:C19" si="28">B16*1.2</f>
        <v>0</v>
      </c>
      <c r="D16" s="4">
        <f t="shared" ref="D16:D19" si="29">C16*1.2</f>
        <v>0</v>
      </c>
      <c r="E16" s="5">
        <f t="shared" ref="E16:E19" si="30">R16</f>
        <v>0</v>
      </c>
      <c r="F16" s="4" t="e">
        <f t="shared" ref="F16:F19" si="31">ROUND((E16/B16),0)</f>
        <v>#DIV/0!</v>
      </c>
      <c r="G16" s="4" t="e">
        <f t="shared" ref="G16:G19" si="32">ROUND((E16/C16),0)</f>
        <v>#DIV/0!</v>
      </c>
      <c r="H16" s="4" t="e">
        <f t="shared" ref="H16:H19" si="33">ROUND((E16/D16),0)</f>
        <v>#DIV/0!</v>
      </c>
      <c r="I16" s="4">
        <f t="shared" ref="I16:J19" si="34">T16</f>
        <v>0</v>
      </c>
      <c r="J16" s="4">
        <f t="shared" si="34"/>
        <v>0</v>
      </c>
      <c r="O16" s="73">
        <v>0</v>
      </c>
      <c r="P16">
        <f>O16/1.2</f>
        <v>0</v>
      </c>
      <c r="Q16">
        <f t="shared" ref="Q16:Q18" si="35">P16/1.2</f>
        <v>0</v>
      </c>
      <c r="R16" s="2">
        <v>0</v>
      </c>
      <c r="S16" s="2"/>
    </row>
    <row r="17" spans="1:19">
      <c r="A17" s="4">
        <f t="shared" si="26"/>
        <v>0</v>
      </c>
      <c r="B17" s="4">
        <f t="shared" si="27"/>
        <v>0</v>
      </c>
      <c r="C17" s="4">
        <f t="shared" si="28"/>
        <v>0</v>
      </c>
      <c r="D17" s="4">
        <f t="shared" si="29"/>
        <v>0</v>
      </c>
      <c r="E17" s="5">
        <f t="shared" si="30"/>
        <v>0</v>
      </c>
      <c r="F17" s="4" t="e">
        <f t="shared" si="31"/>
        <v>#DIV/0!</v>
      </c>
      <c r="G17" s="4" t="e">
        <f t="shared" si="32"/>
        <v>#DIV/0!</v>
      </c>
      <c r="H17" s="4" t="e">
        <f t="shared" si="33"/>
        <v>#DIV/0!</v>
      </c>
      <c r="I17" s="4">
        <f t="shared" si="34"/>
        <v>0</v>
      </c>
      <c r="J17" s="4">
        <f t="shared" si="34"/>
        <v>0</v>
      </c>
      <c r="O17" s="73">
        <v>0</v>
      </c>
      <c r="P17">
        <f t="shared" ref="P17" si="36">O17/1.2</f>
        <v>0</v>
      </c>
      <c r="Q17">
        <f t="shared" si="35"/>
        <v>0</v>
      </c>
      <c r="R17" s="2">
        <v>0</v>
      </c>
      <c r="S17" s="2"/>
    </row>
    <row r="18" spans="1:19">
      <c r="A18" s="4">
        <f t="shared" si="26"/>
        <v>0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si="31"/>
        <v>#DIV/0!</v>
      </c>
      <c r="G18" s="4" t="e">
        <f t="shared" si="32"/>
        <v>#DIV/0!</v>
      </c>
      <c r="H18" s="4" t="e">
        <f t="shared" si="33"/>
        <v>#DIV/0!</v>
      </c>
      <c r="I18" s="4">
        <f t="shared" si="34"/>
        <v>0</v>
      </c>
      <c r="J18" s="4">
        <f t="shared" si="34"/>
        <v>0</v>
      </c>
      <c r="O18" s="73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6"/>
        <v>0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 s="73">
        <v>0</v>
      </c>
      <c r="P19" s="73">
        <f>O19/1.2</f>
        <v>0</v>
      </c>
      <c r="Q19" s="73">
        <f t="shared" ref="Q19" si="37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8" sqref="G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8" sqref="J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L16" sqref="L1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4" sqref="M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2025-01-22T08:18:20Z</dcterms:modified>
</cp:coreProperties>
</file>