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0AD5004-8F12-490B-8925-0BB466F5089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E35" i="1" s="1"/>
  <c r="D34" i="1"/>
  <c r="E34" i="1" s="1"/>
  <c r="C29" i="1"/>
  <c r="C28" i="1"/>
  <c r="C27" i="1"/>
  <c r="A34" i="1" l="1"/>
  <c r="B30" i="1"/>
  <c r="C30" i="1" s="1"/>
  <c r="G15" i="1"/>
  <c r="G7" i="1"/>
  <c r="B20" i="1"/>
  <c r="C35" i="1" l="1"/>
  <c r="F29" i="1" l="1"/>
  <c r="H6" i="1" l="1"/>
  <c r="H27" i="1" l="1"/>
  <c r="I30" i="1"/>
  <c r="H30" i="1" l="1"/>
  <c r="G30" i="1"/>
  <c r="C34" i="1" l="1"/>
  <c r="F30" i="1"/>
  <c r="H31" i="1" l="1"/>
  <c r="H28" i="1"/>
  <c r="O14" i="1" l="1"/>
  <c r="B10" i="1" l="1"/>
  <c r="B11" i="1" s="1"/>
  <c r="B8" i="1"/>
  <c r="B6" i="1"/>
  <c r="B5" i="1"/>
  <c r="B14" i="1" s="1"/>
  <c r="B12" i="1" l="1"/>
  <c r="B13" i="1" s="1"/>
  <c r="B15" i="1" s="1"/>
  <c r="B17" i="1" l="1"/>
  <c r="B21" i="1" l="1"/>
  <c r="B19" i="1"/>
  <c r="B18" i="1"/>
  <c r="F27" i="1"/>
  <c r="F28" i="1" l="1"/>
  <c r="G28" i="1"/>
  <c r="F31" i="1"/>
  <c r="G31" i="1"/>
  <c r="I28" i="1" l="1"/>
  <c r="G4" i="1" l="1"/>
  <c r="G27" i="1"/>
  <c r="I27" i="1"/>
</calcChain>
</file>

<file path=xl/sharedStrings.xml><?xml version="1.0" encoding="utf-8"?>
<sst xmlns="http://schemas.openxmlformats.org/spreadsheetml/2006/main" count="37" uniqueCount="33">
  <si>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</si>
  <si>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</si>
  <si>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</si>
  <si>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</si>
  <si>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</si>
  <si>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</si>
  <si>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</si>
  <si>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</si>
  <si>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</si>
  <si>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</si>
  <si>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</si>
  <si>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</si>
  <si>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</si>
  <si>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</si>
  <si>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</si>
  <si>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</si>
  <si>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</si>
  <si>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</si>
  <si>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</si>
  <si>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</si>
  <si>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</si>
  <si>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</si>
  <si>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</si>
  <si>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</si>
  <si>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</si>
  <si>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</si>
  <si>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</si>
  <si>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</si>
  <si>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Rate on Carpet</t>
  </si>
  <si>
    <t>Built up Area</t>
  </si>
  <si>
    <t>Rate on Built up</t>
  </si>
  <si>
    <t>Rate on SBA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</si>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</sst>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Arial Narrow"/>
      <family val="2"/>
    </font>
    <font>
      <b/>
      <sz val="1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43" fontId="15" fillId="0" borderId="1" xfId="1" applyNumberFormat="1" applyFont="1" applyBorder="1"/>
    <xf numFmtId="43" fontId="3" fillId="0" borderId="1" xfId="0" applyNumberFormat="1" applyFont="1" applyBorder="1"/>
    <xf numFmtId="43" fontId="0" fillId="0" borderId="1" xfId="0" applyNumberFormat="1" applyFont="1" applyBorder="1"/>
    <xf numFmtId="43" fontId="4" fillId="0" borderId="0" xfId="0" applyNumberFormat="1" applyFont="1"/>
    <xf numFmtId="43" fontId="16" fillId="0" borderId="1" xfId="0" applyNumberFormat="1" applyFont="1" applyFill="1" applyBorder="1"/>
    <xf numFmtId="43" fontId="2" fillId="0" borderId="5" xfId="0" applyNumberFormat="1" applyFont="1" applyFill="1" applyBorder="1"/>
    <xf numFmtId="0" fontId="7" fillId="2" borderId="1" xfId="0" applyFont="1" applyFill="1" applyBorder="1"/>
    <xf numFmtId="0" fontId="0" fillId="2" borderId="1" xfId="0" applyFill="1" applyBorder="1"/>
    <xf numFmtId="43" fontId="0" fillId="2" borderId="1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191718</xdr:colOff>
      <xdr:row>43</xdr:row>
      <xdr:rowOff>10670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62D4F3-9223-4562-80CA-0248CE096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6118" cy="820217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334613</xdr:colOff>
      <xdr:row>40</xdr:row>
      <xdr:rowOff>96327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677F78-4E50-452F-880E-C2B8CB4ED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69013" cy="7716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zoomScaleNormal="100" workbookViewId="0">
      <selection activeCell="I20" sqref="I20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1"/>
      <c r="B2" s="22"/>
      <c r="C2" s="22"/>
      <c r="D2" s="20"/>
      <c r="E2" s="8"/>
      <c r="F2" s="43"/>
    </row>
    <row r="3" spans="1:17" ht="16.5" x14ac:dyDescent="0.3">
      <c r="A3" s="14" t="s">
        <v>0</v>
      </c>
      <c r="B3" s="23">
        <v>26000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2700</v>
      </c>
      <c r="C4" s="15"/>
      <c r="D4" s="15"/>
      <c r="E4">
        <v>2001</v>
      </c>
      <c r="F4" s="3">
        <v>2025</v>
      </c>
      <c r="G4" s="4">
        <f>F4-E4</f>
        <v>24</v>
      </c>
      <c r="L4" s="22"/>
    </row>
    <row r="5" spans="1:17" ht="16.5" x14ac:dyDescent="0.3">
      <c r="A5" s="14" t="s">
        <v>2</v>
      </c>
      <c r="B5" s="23">
        <f>B3-B4</f>
        <v>23300</v>
      </c>
      <c r="C5" s="15"/>
      <c r="D5" s="15"/>
      <c r="E5" s="22"/>
      <c r="F5" s="46"/>
      <c r="G5" s="47"/>
      <c r="H5">
        <v>665</v>
      </c>
      <c r="L5" s="8"/>
      <c r="M5" s="8"/>
      <c r="N5" s="25"/>
      <c r="O5" s="25"/>
      <c r="P5" s="25"/>
      <c r="Q5" s="25"/>
    </row>
    <row r="6" spans="1:17" ht="16.5" x14ac:dyDescent="0.3">
      <c r="A6" s="14" t="s">
        <v>3</v>
      </c>
      <c r="B6" s="23">
        <f>B4</f>
        <v>2700</v>
      </c>
      <c r="C6" s="15"/>
      <c r="D6" s="15"/>
      <c r="E6" s="8" t="s">
        <v>22</v>
      </c>
      <c r="F6" s="8" t="s">
        <v>23</v>
      </c>
      <c r="G6" s="48"/>
      <c r="H6" s="6" t="e">
        <f>H5/E10</f>
        <v>#DIV/0!</v>
      </c>
      <c r="L6" s="8"/>
      <c r="M6" s="8"/>
      <c r="N6" s="25"/>
      <c r="O6" s="25"/>
      <c r="P6" s="25"/>
      <c r="Q6" s="25"/>
    </row>
    <row r="7" spans="1:17" ht="16.5" x14ac:dyDescent="0.3">
      <c r="A7" s="14" t="s">
        <v>4</v>
      </c>
      <c r="B7" s="17">
        <v>24</v>
      </c>
      <c r="C7" s="18"/>
      <c r="D7" s="56"/>
      <c r="E7" s="58">
        <v>339</v>
      </c>
      <c r="F7" s="46">
        <v>525</v>
      </c>
      <c r="G7" s="48">
        <f>F7/E7</f>
        <v>1.5486725663716814</v>
      </c>
      <c r="H7" s="6"/>
      <c r="L7" s="8"/>
      <c r="M7" s="8"/>
      <c r="N7" s="25"/>
      <c r="O7" s="25"/>
      <c r="P7" s="25"/>
      <c r="Q7" s="25"/>
    </row>
    <row r="8" spans="1:17" ht="16.5" x14ac:dyDescent="0.3">
      <c r="A8" s="14" t="s">
        <v>5</v>
      </c>
      <c r="B8" s="17">
        <f>B9-B7</f>
        <v>36</v>
      </c>
      <c r="C8" s="18"/>
      <c r="D8" s="18"/>
      <c r="E8" s="9"/>
      <c r="F8" s="46"/>
      <c r="G8" s="41"/>
      <c r="L8" s="9"/>
      <c r="M8" s="9"/>
      <c r="N8" s="25"/>
      <c r="O8" s="25"/>
      <c r="P8" s="25"/>
      <c r="Q8" s="25"/>
    </row>
    <row r="9" spans="1:17" ht="16.5" x14ac:dyDescent="0.3">
      <c r="A9" s="14" t="s">
        <v>6</v>
      </c>
      <c r="B9" s="17">
        <v>60</v>
      </c>
      <c r="C9" s="18"/>
      <c r="D9" s="18"/>
      <c r="E9" s="9"/>
      <c r="F9" s="57"/>
      <c r="G9" s="41"/>
      <c r="J9" s="26"/>
      <c r="K9" s="12"/>
      <c r="L9" s="8"/>
      <c r="M9" s="8"/>
      <c r="N9" s="25"/>
      <c r="O9" s="25"/>
      <c r="P9" s="25"/>
      <c r="Q9" s="25"/>
    </row>
    <row r="10" spans="1:17" ht="33" x14ac:dyDescent="0.3">
      <c r="A10" s="16" t="s">
        <v>7</v>
      </c>
      <c r="B10" s="17">
        <f>90*B7/B9</f>
        <v>36</v>
      </c>
      <c r="C10" s="18"/>
      <c r="D10" s="18"/>
      <c r="E10" s="9"/>
      <c r="F10" s="9"/>
      <c r="G10" s="9"/>
      <c r="I10" s="12"/>
      <c r="J10" s="59"/>
      <c r="K10" s="12"/>
      <c r="L10" s="25"/>
      <c r="M10" s="25"/>
      <c r="N10" s="25"/>
      <c r="O10" s="25"/>
      <c r="P10" s="25"/>
      <c r="Q10" s="25"/>
    </row>
    <row r="11" spans="1:17" ht="16.5" x14ac:dyDescent="0.3">
      <c r="A11" s="14"/>
      <c r="B11" s="24">
        <f>B10%</f>
        <v>0.36</v>
      </c>
      <c r="C11" s="30"/>
      <c r="D11" s="30"/>
      <c r="E11" s="39"/>
      <c r="F11" s="39"/>
      <c r="G11" s="8"/>
      <c r="K11" s="12"/>
      <c r="L11" s="25"/>
      <c r="M11" s="25"/>
      <c r="N11" s="25"/>
      <c r="O11" s="25"/>
      <c r="P11" s="25"/>
      <c r="Q11" s="25"/>
    </row>
    <row r="12" spans="1:17" ht="16.5" x14ac:dyDescent="0.3">
      <c r="A12" s="14" t="s">
        <v>8</v>
      </c>
      <c r="B12" s="23">
        <f>B6*B11</f>
        <v>972</v>
      </c>
      <c r="C12" s="19"/>
      <c r="D12" s="19"/>
      <c r="E12" s="9"/>
      <c r="F12" s="9"/>
      <c r="G12" s="8"/>
      <c r="K12" s="12"/>
      <c r="L12" s="25"/>
      <c r="M12" s="25"/>
      <c r="N12" s="25"/>
      <c r="O12" s="25"/>
      <c r="P12" s="25"/>
      <c r="Q12" s="25"/>
    </row>
    <row r="13" spans="1:17" ht="16.5" x14ac:dyDescent="0.3">
      <c r="A13" s="14" t="s">
        <v>9</v>
      </c>
      <c r="B13" s="23">
        <f>B6-B12</f>
        <v>1728</v>
      </c>
      <c r="C13" s="19"/>
      <c r="D13" s="19"/>
      <c r="E13" s="9"/>
      <c r="F13" s="9"/>
      <c r="G13" s="8"/>
      <c r="K13" s="12"/>
      <c r="L13" s="25"/>
      <c r="M13" s="25"/>
      <c r="N13" s="25"/>
      <c r="O13" s="25"/>
      <c r="P13" s="25"/>
      <c r="Q13" s="25"/>
    </row>
    <row r="14" spans="1:17" ht="16.5" x14ac:dyDescent="0.3">
      <c r="A14" s="14" t="s">
        <v>2</v>
      </c>
      <c r="B14" s="23">
        <f>B5</f>
        <v>23300</v>
      </c>
      <c r="C14" s="15"/>
      <c r="D14" s="15"/>
      <c r="E14" s="45" t="s">
        <v>27</v>
      </c>
      <c r="F14" s="45"/>
      <c r="K14" s="12"/>
      <c r="L14" s="25"/>
      <c r="M14" s="25"/>
      <c r="N14" s="25"/>
      <c r="O14" s="25">
        <f>N14*1.1</f>
        <v>0</v>
      </c>
      <c r="P14" s="25"/>
      <c r="Q14" s="25"/>
    </row>
    <row r="15" spans="1:17" ht="16.5" x14ac:dyDescent="0.3">
      <c r="A15" s="14" t="s">
        <v>10</v>
      </c>
      <c r="B15" s="23">
        <f>B14+B13</f>
        <v>25028</v>
      </c>
      <c r="C15" s="15"/>
      <c r="D15" s="15"/>
      <c r="E15" s="51">
        <v>390</v>
      </c>
      <c r="F15" s="51"/>
      <c r="G15" s="35">
        <f>F7/E15</f>
        <v>1.3461538461538463</v>
      </c>
      <c r="H15" s="36"/>
      <c r="I15" s="6"/>
      <c r="K15" s="12"/>
      <c r="L15" s="28"/>
      <c r="M15" s="28"/>
    </row>
    <row r="16" spans="1:17" ht="16.5" x14ac:dyDescent="0.3">
      <c r="A16" s="14" t="s">
        <v>21</v>
      </c>
      <c r="B16" s="20">
        <v>339</v>
      </c>
      <c r="C16" s="31"/>
      <c r="D16" s="14"/>
      <c r="E16" s="51"/>
      <c r="F16" s="50"/>
      <c r="G16" s="36"/>
      <c r="H16" s="36"/>
      <c r="I16" s="5"/>
      <c r="J16" s="5"/>
      <c r="K16" s="5"/>
      <c r="L16" s="6"/>
    </row>
    <row r="17" spans="1:14" ht="16.5" x14ac:dyDescent="0.3">
      <c r="A17" s="31" t="s">
        <v>11</v>
      </c>
      <c r="B17" s="21">
        <f>B15*B16</f>
        <v>8484492</v>
      </c>
      <c r="C17" s="21"/>
      <c r="D17" s="44"/>
      <c r="E17" s="40"/>
      <c r="F17" s="40"/>
      <c r="G17" s="35"/>
      <c r="H17" s="35"/>
      <c r="I17" s="5"/>
      <c r="J17" s="29"/>
      <c r="K17" s="5"/>
      <c r="L17" s="6"/>
      <c r="N17" s="6"/>
    </row>
    <row r="18" spans="1:14" ht="16.5" x14ac:dyDescent="0.3">
      <c r="A18" s="31" t="s">
        <v>32</v>
      </c>
      <c r="B18" s="21">
        <f>B17*0.85</f>
        <v>7211818.2000000002</v>
      </c>
      <c r="C18" s="21"/>
      <c r="D18" s="44"/>
      <c r="E18" s="40"/>
      <c r="F18" s="40"/>
      <c r="G18" s="35"/>
      <c r="H18" s="35"/>
      <c r="I18" s="5"/>
      <c r="J18" s="29"/>
      <c r="K18" s="5"/>
      <c r="L18" s="6"/>
      <c r="N18" s="6"/>
    </row>
    <row r="19" spans="1:14" s="36" customFormat="1" ht="16.5" x14ac:dyDescent="0.3">
      <c r="A19" s="37" t="s">
        <v>24</v>
      </c>
      <c r="B19" s="32">
        <f>B17*0.7</f>
        <v>5939144.3999999994</v>
      </c>
      <c r="C19" s="32"/>
      <c r="D19" s="38"/>
      <c r="E19" s="40"/>
      <c r="F19" s="40"/>
      <c r="I19" s="33"/>
      <c r="J19" s="34"/>
      <c r="K19" s="33"/>
      <c r="L19" s="35"/>
      <c r="N19" s="35"/>
    </row>
    <row r="20" spans="1:14" s="36" customFormat="1" ht="20.25" x14ac:dyDescent="0.3">
      <c r="A20" s="37" t="s">
        <v>12</v>
      </c>
      <c r="B20" s="32">
        <f>525*B4</f>
        <v>1417500</v>
      </c>
      <c r="C20" s="38"/>
      <c r="D20" s="38"/>
      <c r="E20" s="60"/>
      <c r="F20" s="40"/>
      <c r="I20" s="35"/>
      <c r="J20" s="33"/>
    </row>
    <row r="21" spans="1:14" ht="16.5" x14ac:dyDescent="0.3">
      <c r="A21" s="20" t="s">
        <v>16</v>
      </c>
      <c r="B21" s="21">
        <f>B17*0.025/12</f>
        <v>17676.025000000001</v>
      </c>
      <c r="C21" s="21"/>
      <c r="D21" s="44"/>
      <c r="E21" s="40"/>
      <c r="F21" s="40"/>
      <c r="G21" s="36"/>
      <c r="H21" s="36"/>
      <c r="I21" s="6"/>
      <c r="J21" s="5"/>
    </row>
    <row r="22" spans="1:14" x14ac:dyDescent="0.25">
      <c r="A22" s="27"/>
      <c r="B22" s="42"/>
      <c r="C22" s="27"/>
      <c r="D22" s="27"/>
      <c r="E22" s="61"/>
      <c r="F22" s="35"/>
      <c r="G22" s="36"/>
      <c r="H22" s="36"/>
    </row>
    <row r="23" spans="1:14" x14ac:dyDescent="0.25">
      <c r="B23" s="11"/>
      <c r="E23" s="36"/>
      <c r="F23" s="36"/>
      <c r="G23" s="36"/>
      <c r="H23" s="36"/>
      <c r="I23" s="6"/>
    </row>
    <row r="24" spans="1:14" x14ac:dyDescent="0.25">
      <c r="E24" s="6"/>
    </row>
    <row r="25" spans="1:14" x14ac:dyDescent="0.25">
      <c r="C25" t="s">
        <v>14</v>
      </c>
    </row>
    <row r="26" spans="1:14" s="36" customFormat="1" x14ac:dyDescent="0.25">
      <c r="B26" s="49" t="s">
        <v>15</v>
      </c>
      <c r="C26" s="50" t="s">
        <v>20</v>
      </c>
      <c r="D26" s="50" t="s">
        <v>26</v>
      </c>
      <c r="E26" s="50" t="s">
        <v>11</v>
      </c>
      <c r="F26" s="50" t="s">
        <v>17</v>
      </c>
      <c r="G26" s="50" t="s">
        <v>18</v>
      </c>
      <c r="H26" s="50" t="s">
        <v>19</v>
      </c>
      <c r="I26" s="50"/>
    </row>
    <row r="27" spans="1:14" s="36" customFormat="1" ht="17.25" x14ac:dyDescent="0.3">
      <c r="B27" s="62">
        <v>700</v>
      </c>
      <c r="C27" s="63">
        <f>B27*1.2</f>
        <v>840</v>
      </c>
      <c r="D27" s="63"/>
      <c r="E27" s="63">
        <v>17900000</v>
      </c>
      <c r="F27" s="64">
        <f t="shared" ref="F27:F31" si="0">E27/B27</f>
        <v>25571.428571428572</v>
      </c>
      <c r="G27" s="51">
        <f>E27/C27</f>
        <v>21309.523809523809</v>
      </c>
      <c r="H27" s="51" t="e">
        <f>E27/D27</f>
        <v>#DIV/0!</v>
      </c>
      <c r="I27" s="50">
        <f>C27/B27</f>
        <v>1.2</v>
      </c>
      <c r="J27" s="13"/>
    </row>
    <row r="28" spans="1:14" s="36" customFormat="1" ht="17.25" x14ac:dyDescent="0.3">
      <c r="B28" s="49">
        <v>690</v>
      </c>
      <c r="C28" s="63">
        <f>B28*1.2</f>
        <v>828</v>
      </c>
      <c r="D28" s="50"/>
      <c r="E28" s="50">
        <v>18200000</v>
      </c>
      <c r="F28" s="51">
        <f t="shared" si="0"/>
        <v>26376.8115942029</v>
      </c>
      <c r="G28" s="51">
        <f>E28/C28</f>
        <v>21980.676328502417</v>
      </c>
      <c r="H28" s="51" t="e">
        <f>E28/D28</f>
        <v>#DIV/0!</v>
      </c>
      <c r="I28" s="50">
        <f>C28/B28</f>
        <v>1.2</v>
      </c>
      <c r="J28" s="13"/>
    </row>
    <row r="29" spans="1:14" s="36" customFormat="1" ht="17.25" x14ac:dyDescent="0.3">
      <c r="B29" s="62">
        <v>750</v>
      </c>
      <c r="C29" s="63">
        <f>B29*1.2</f>
        <v>900</v>
      </c>
      <c r="D29" s="63"/>
      <c r="E29" s="63">
        <v>18000000</v>
      </c>
      <c r="F29" s="64">
        <f t="shared" si="0"/>
        <v>24000</v>
      </c>
      <c r="G29" s="51"/>
      <c r="H29" s="51"/>
      <c r="I29" s="50"/>
      <c r="J29" s="13"/>
    </row>
    <row r="30" spans="1:14" s="36" customFormat="1" ht="17.25" x14ac:dyDescent="0.3">
      <c r="B30" s="49">
        <f>D30/1.35</f>
        <v>488.88888888888886</v>
      </c>
      <c r="C30" s="63">
        <f>B30*1.2</f>
        <v>586.66666666666663</v>
      </c>
      <c r="D30" s="50">
        <v>660</v>
      </c>
      <c r="E30" s="50">
        <v>12900000</v>
      </c>
      <c r="F30" s="51">
        <f t="shared" si="0"/>
        <v>26386.36363636364</v>
      </c>
      <c r="G30" s="51">
        <f>E30/C30</f>
        <v>21988.636363636364</v>
      </c>
      <c r="H30" s="51">
        <f>E30/D30</f>
        <v>19545.454545454544</v>
      </c>
      <c r="I30" s="50">
        <f>D30/B30</f>
        <v>1.35</v>
      </c>
      <c r="J30" s="13"/>
    </row>
    <row r="31" spans="1:14" s="36" customFormat="1" x14ac:dyDescent="0.25">
      <c r="B31" s="49"/>
      <c r="C31" s="50"/>
      <c r="D31" s="50"/>
      <c r="E31" s="51"/>
      <c r="F31" s="51" t="e">
        <f t="shared" si="0"/>
        <v>#DIV/0!</v>
      </c>
      <c r="G31" s="51" t="e">
        <f t="shared" ref="G31" si="1">E31/C31</f>
        <v>#DIV/0!</v>
      </c>
      <c r="H31" s="51" t="e">
        <f>E31/D31</f>
        <v>#DIV/0!</v>
      </c>
      <c r="I31" s="50"/>
    </row>
    <row r="32" spans="1:14" s="36" customFormat="1" x14ac:dyDescent="0.25">
      <c r="B32" s="52"/>
      <c r="C32" s="53"/>
      <c r="D32" s="53"/>
      <c r="E32" s="54"/>
      <c r="F32" s="54"/>
      <c r="G32" s="54"/>
      <c r="H32" s="54"/>
      <c r="I32" s="53"/>
    </row>
    <row r="33" spans="1:7" s="36" customFormat="1" x14ac:dyDescent="0.25">
      <c r="A33" s="36" t="s">
        <v>15</v>
      </c>
      <c r="B33" s="55" t="s">
        <v>25</v>
      </c>
      <c r="C33" s="36" t="s">
        <v>28</v>
      </c>
      <c r="D33" s="36" t="s">
        <v>29</v>
      </c>
      <c r="E33" s="36" t="s">
        <v>30</v>
      </c>
      <c r="F33" s="36" t="s">
        <v>26</v>
      </c>
      <c r="G33" s="36" t="s">
        <v>31</v>
      </c>
    </row>
    <row r="34" spans="1:7" x14ac:dyDescent="0.25">
      <c r="A34">
        <f>D34/1.2</f>
        <v>297.17610000000002</v>
      </c>
      <c r="B34" s="7">
        <v>7926000</v>
      </c>
      <c r="C34" s="53">
        <f t="shared" ref="C34:C35" si="2">B34/A34</f>
        <v>26671.054637300913</v>
      </c>
      <c r="D34">
        <f>33.13*10.764</f>
        <v>356.61131999999998</v>
      </c>
      <c r="E34" s="51">
        <f>B34/D34</f>
        <v>22225.878864417431</v>
      </c>
    </row>
    <row r="35" spans="1:7" x14ac:dyDescent="0.25">
      <c r="A35">
        <v>399</v>
      </c>
      <c r="B35" s="7">
        <v>10260000</v>
      </c>
      <c r="C35" s="53">
        <f t="shared" si="2"/>
        <v>25714.285714285714</v>
      </c>
      <c r="D35">
        <f>A35*1.2</f>
        <v>478.79999999999995</v>
      </c>
      <c r="E35" s="51">
        <f>B35/D35</f>
        <v>21428.571428571431</v>
      </c>
    </row>
    <row r="53" spans="3:5" x14ac:dyDescent="0.25">
      <c r="C53" s="6"/>
      <c r="D53" s="6"/>
      <c r="E5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W4" sqref="W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2025-02-12T08:58:04Z</dcterms:modified>
</cp:coreProperties>
</file>