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D:\Vaishali\SBI\IFB - Sakinaka\Mahendra Rao\"/>
    </mc:Choice>
  </mc:AlternateContent>
  <xr:revisionPtr revIDLastSave="0" documentId="13_ncr:1_{5BCFFE6E-8EE2-4FA4-99B5-EF3B20998715}" xr6:coauthVersionLast="36" xr6:coauthVersionMax="36" xr10:uidLastSave="{00000000-0000-0000-0000-000000000000}"/>
  <bookViews>
    <workbookView xWindow="0" yWindow="0" windowWidth="28800" windowHeight="12105"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U6" i="4" l="1"/>
  <c r="V6" i="4" s="1"/>
  <c r="U5" i="4"/>
  <c r="V5" i="4" s="1"/>
  <c r="U3" i="4"/>
  <c r="U2" i="4"/>
  <c r="V7" i="4"/>
  <c r="V8" i="4"/>
  <c r="V9" i="4"/>
  <c r="V10" i="4"/>
  <c r="V11" i="4"/>
  <c r="V12" i="4"/>
  <c r="V13" i="4"/>
  <c r="V4" i="4" l="1"/>
  <c r="U8" i="4"/>
  <c r="R8" i="4"/>
  <c r="P8" i="4"/>
  <c r="R7" i="4"/>
  <c r="P7" i="4"/>
  <c r="R6" i="4"/>
  <c r="R5" i="4"/>
  <c r="P5" i="4"/>
  <c r="R4" i="4"/>
  <c r="R3" i="4"/>
  <c r="R2" i="4"/>
  <c r="I22" i="4"/>
  <c r="I24" i="4" s="1"/>
  <c r="Q12" i="4" l="1"/>
  <c r="P12" i="4"/>
  <c r="P11" i="4"/>
  <c r="Q11" i="4" s="1"/>
  <c r="P10" i="4"/>
  <c r="Q9" i="4"/>
  <c r="Q8" i="4"/>
  <c r="Q7" i="4"/>
  <c r="Q6" i="4"/>
  <c r="Q5" i="4"/>
  <c r="Q4" i="4"/>
  <c r="Q3" i="4"/>
  <c r="Q2" i="4"/>
  <c r="C13" i="4"/>
  <c r="C14" i="4"/>
  <c r="C15" i="4"/>
  <c r="P13" i="4" l="1"/>
  <c r="Q13" i="4" s="1"/>
  <c r="J13" i="4" l="1"/>
  <c r="I13" i="4"/>
  <c r="E13" i="4"/>
  <c r="J12" i="4"/>
  <c r="I12" i="4"/>
  <c r="E12" i="4"/>
  <c r="J11" i="4"/>
  <c r="I11" i="4"/>
  <c r="E11" i="4"/>
  <c r="J10" i="4"/>
  <c r="I10" i="4"/>
  <c r="E10" i="4"/>
  <c r="J9" i="4"/>
  <c r="I9" i="4"/>
  <c r="E9" i="4"/>
  <c r="J8" i="4"/>
  <c r="I8" i="4"/>
  <c r="E8" i="4"/>
  <c r="J7" i="4"/>
  <c r="I7" i="4"/>
  <c r="E7" i="4"/>
  <c r="J6" i="4"/>
  <c r="I6" i="4"/>
  <c r="E6" i="4"/>
  <c r="J5" i="4"/>
  <c r="I5" i="4"/>
  <c r="E5" i="4"/>
  <c r="J4" i="4"/>
  <c r="I4" i="4"/>
  <c r="E4" i="4"/>
  <c r="J3" i="4"/>
  <c r="I3" i="4"/>
  <c r="E3" i="4"/>
  <c r="J2" i="4"/>
  <c r="I2" i="4"/>
  <c r="E2" i="4"/>
  <c r="P15" i="4" l="1"/>
  <c r="Q15" i="4" s="1"/>
  <c r="J15" i="4"/>
  <c r="I15" i="4"/>
  <c r="E15" i="4"/>
  <c r="A15" i="4"/>
  <c r="P14" i="4"/>
  <c r="Q14" i="4" s="1"/>
  <c r="J14" i="4"/>
  <c r="I14" i="4"/>
  <c r="E14" i="4"/>
  <c r="A14" i="4"/>
  <c r="A13" i="4"/>
  <c r="B12" i="4"/>
  <c r="C12" i="4" s="1"/>
  <c r="A12" i="4"/>
  <c r="B11" i="4"/>
  <c r="C11" i="4" s="1"/>
  <c r="A11" i="4"/>
  <c r="B10" i="4"/>
  <c r="C10" i="4" s="1"/>
  <c r="A10" i="4"/>
  <c r="B9" i="4"/>
  <c r="C9" i="4" s="1"/>
  <c r="A9" i="4"/>
  <c r="B8" i="4"/>
  <c r="C8" i="4" s="1"/>
  <c r="A8" i="4"/>
  <c r="A7" i="4"/>
  <c r="B6" i="4"/>
  <c r="C6" i="4" s="1"/>
  <c r="A6" i="4"/>
  <c r="B5" i="4"/>
  <c r="C5" i="4" s="1"/>
  <c r="A5" i="4"/>
  <c r="B4" i="4"/>
  <c r="C4" i="4" s="1"/>
  <c r="A4" i="4"/>
  <c r="B3" i="4"/>
  <c r="C3" i="4" s="1"/>
  <c r="A3" i="4"/>
  <c r="B2" i="4"/>
  <c r="C2" i="4" s="1"/>
  <c r="A2" i="4"/>
  <c r="G5" i="4" l="1"/>
  <c r="F8" i="4"/>
  <c r="F9" i="4"/>
  <c r="F10" i="4"/>
  <c r="F11" i="4"/>
  <c r="F12" i="4"/>
  <c r="F3" i="4"/>
  <c r="F4" i="4"/>
  <c r="F5" i="4"/>
  <c r="F6" i="4"/>
  <c r="F2" i="4"/>
  <c r="B13" i="4"/>
  <c r="B14" i="4"/>
  <c r="B15" i="4"/>
  <c r="B7" i="4"/>
  <c r="C7" i="4" s="1"/>
  <c r="F14" i="4" l="1"/>
  <c r="F13" i="4"/>
  <c r="D5" i="4"/>
  <c r="H5" i="4" s="1"/>
  <c r="D10" i="4"/>
  <c r="H10" i="4" s="1"/>
  <c r="G10" i="4"/>
  <c r="D9" i="4"/>
  <c r="H9" i="4" s="1"/>
  <c r="G9" i="4"/>
  <c r="D12" i="4"/>
  <c r="H12" i="4" s="1"/>
  <c r="G12" i="4"/>
  <c r="F7" i="4"/>
  <c r="D3" i="4"/>
  <c r="H3" i="4" s="1"/>
  <c r="G3" i="4"/>
  <c r="D11" i="4"/>
  <c r="H11" i="4" s="1"/>
  <c r="G11" i="4"/>
  <c r="D2" i="4"/>
  <c r="H2" i="4" s="1"/>
  <c r="G2" i="4"/>
  <c r="D4" i="4"/>
  <c r="H4" i="4" s="1"/>
  <c r="G4" i="4"/>
  <c r="D6" i="4"/>
  <c r="H6" i="4" s="1"/>
  <c r="G6" i="4"/>
  <c r="D8" i="4"/>
  <c r="H8" i="4" s="1"/>
  <c r="G8" i="4"/>
  <c r="D15" i="4"/>
  <c r="H15" i="4" s="1"/>
  <c r="G15" i="4"/>
  <c r="F15" i="4"/>
  <c r="D14" i="4"/>
  <c r="H14" i="4" s="1"/>
  <c r="G14" i="4"/>
  <c r="D13" i="4" l="1"/>
  <c r="H13" i="4" s="1"/>
  <c r="G13" i="4"/>
  <c r="D7" i="4"/>
  <c r="H7" i="4" s="1"/>
  <c r="G7" i="4"/>
</calcChain>
</file>

<file path=xl/sharedStrings.xml><?xml version="1.0" encoding="utf-8"?>
<sst xmlns="http://schemas.openxmlformats.org/spreadsheetml/2006/main" count="39" uniqueCount="33">
  <si>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</si>
  <si>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</si>
  <si>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</si>
  <si>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</si>
  <si>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</si>
  <si>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</si>
  <si>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</si>
  <si>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</si>
  <si>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</si>
  <si>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</si>
  <si>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</si>
  <si>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</si>
  <si>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</si>
  <si>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Gala No. 103, Ground Floor, Wing - A, Sanjay Building No 5 , Akshay Mittal Industrial Premises CHSL, Sir M V Road, Andheri East,</t>
  </si>
  <si>
    <t>bua</t>
  </si>
  <si>
    <t>unit</t>
  </si>
  <si>
    <t>total</t>
  </si>
  <si>
    <t>rate</t>
  </si>
  <si>
    <t>fmv</t>
  </si>
  <si>
    <t>26.11.24</t>
  </si>
  <si>
    <t>18.10.24</t>
  </si>
  <si>
    <t>gr</t>
  </si>
  <si>
    <t>12.04.24</t>
  </si>
  <si>
    <t>20.10.23</t>
  </si>
  <si>
    <t>18.09.23</t>
  </si>
  <si>
    <t>30.06.23</t>
  </si>
  <si>
    <t>Previous report - 2021</t>
  </si>
  <si>
    <t>yoc - site infor / prev report 1975</t>
  </si>
  <si>
    <t>18000 to 20000 on ca</t>
  </si>
  <si>
    <t>101-103 merged. 102 given on rent.</t>
  </si>
  <si>
    <t>valuation for 101, 103</t>
  </si>
  <si>
    <t>entances for all 3 units from internal and external side.</t>
  </si>
  <si>
    <t>At the time of visit we found that Unit Nos. 101, 102 and 103 are internally merged. Unit No. 102 is given on rent and inspection of the same is not allowed. The units have separate entrance  from external and also from internal 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</si>
</sst>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8">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0" borderId="0" xfId="0" applyFill="1"/>
    <xf numFmtId="0" fontId="0" fillId="3" borderId="0" xfId="0" applyFill="1"/>
    <xf numFmtId="0" fontId="1" fillId="3" borderId="0" xfId="0" applyFont="1" applyFill="1" applyAlignment="1">
      <alignment wrapText="1"/>
    </xf>
    <xf numFmtId="0" fontId="1" fillId="3" borderId="0" xfId="0" applyFont="1" applyFill="1"/>
    <xf numFmtId="0" fontId="0" fillId="2" borderId="0" xfId="0" applyFill="1"/>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1" fillId="2" borderId="0" xfId="0" applyFont="1" applyFill="1"/>
    <xf numFmtId="4" fontId="1" fillId="3" borderId="0" xfId="0" applyNumberFormat="1" applyFont="1" applyFill="1"/>
    <xf numFmtId="0" fontId="0" fillId="0" borderId="0" xfId="0"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15</xdr:col>
      <xdr:colOff>142875</xdr:colOff>
      <xdr:row>21</xdr:row>
      <xdr:rowOff>180975</xdr:rowOff>
    </xdr:from>
    <xdr:to>
      <xdr:col>21</xdr:col>
      <xdr:colOff>257693</xdr:colOff>
      <xdr:row>38</xdr:row>
      <xdr:rowOff>57585</xdr:rowOff>
    </xdr:to>
    <xdr:pic>
      <xdr:nvPicPr>
        <xdr:cNvPr id="2" name="Picture 1">
          <a:extLst>
            <a:ext uri="{FF2B5EF4-FFF2-40B4-BE49-F238E27FC236}">
              <a16:creationId xmlns:a16="http://schemas.microsoft.com/office/drawing/2014/main" id="{CE669D9E-E4C6-4999-9605-54BED0EE5904}"/>
            </a:ext>
          </a:extLst>
        </xdr:cNvPr>
        <xdr:cNvPicPr>
          <a:picLocks noChangeAspect="1"/>
        </xdr:cNvPicPr>
      </xdr:nvPicPr>
      <xdr:blipFill>
        <a:blip xmlns:r="http://schemas.openxmlformats.org/officeDocument/2006/relationships" r:embed="rId1"/>
        <a:stretch>
          <a:fillRect/>
        </a:stretch>
      </xdr:blipFill>
      <xdr:spPr>
        <a:xfrm>
          <a:off x="8258175" y="4752975"/>
          <a:ext cx="4429643" cy="3115110"/>
        </a:xfrm>
        <a:prstGeom prst="rect">
          <a:avLst/>
        </a:prstGeom>
      </xdr:spPr>
    </xdr:pic>
    <xdr:clientData/>
  </xdr:twoCellAnchor>
  <xdr:twoCellAnchor editAs="oneCell">
    <xdr:from>
      <xdr:col>21</xdr:col>
      <xdr:colOff>0</xdr:colOff>
      <xdr:row>19</xdr:row>
      <xdr:rowOff>0</xdr:rowOff>
    </xdr:from>
    <xdr:to>
      <xdr:col>32</xdr:col>
      <xdr:colOff>505831</xdr:colOff>
      <xdr:row>41</xdr:row>
      <xdr:rowOff>133954</xdr:rowOff>
    </xdr:to>
    <xdr:pic>
      <xdr:nvPicPr>
        <xdr:cNvPr id="3" name="Picture 2">
          <a:extLst>
            <a:ext uri="{FF2B5EF4-FFF2-40B4-BE49-F238E27FC236}">
              <a16:creationId xmlns:a16="http://schemas.microsoft.com/office/drawing/2014/main" id="{C729B9B6-28EB-4BAA-872F-84ADA2000C71}"/>
            </a:ext>
          </a:extLst>
        </xdr:cNvPr>
        <xdr:cNvPicPr>
          <a:picLocks noChangeAspect="1"/>
        </xdr:cNvPicPr>
      </xdr:nvPicPr>
      <xdr:blipFill>
        <a:blip xmlns:r="http://schemas.openxmlformats.org/officeDocument/2006/relationships" r:embed="rId2"/>
        <a:stretch>
          <a:fillRect/>
        </a:stretch>
      </xdr:blipFill>
      <xdr:spPr>
        <a:xfrm>
          <a:off x="12087225" y="4191000"/>
          <a:ext cx="7211431" cy="43249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563245</xdr:colOff>
      <xdr:row>46</xdr:row>
      <xdr:rowOff>86933</xdr:rowOff>
    </xdr:to>
    <xdr:pic>
      <xdr:nvPicPr>
        <xdr:cNvPr id="2" name="Picture 1">
          <a:extLst>
            <a:ext uri="{FF2B5EF4-FFF2-40B4-BE49-F238E27FC236}">
              <a16:creationId xmlns:a16="http://schemas.microsoft.com/office/drawing/2014/main" id="{BC2BFE8F-05EB-4E43-923F-AFD16156E22A}"/>
            </a:ext>
          </a:extLst>
        </xdr:cNvPr>
        <xdr:cNvPicPr>
          <a:picLocks noChangeAspect="1"/>
        </xdr:cNvPicPr>
      </xdr:nvPicPr>
      <xdr:blipFill>
        <a:blip xmlns:r="http://schemas.openxmlformats.org/officeDocument/2006/relationships" r:embed="rId1"/>
        <a:stretch>
          <a:fillRect/>
        </a:stretch>
      </xdr:blipFill>
      <xdr:spPr>
        <a:xfrm>
          <a:off x="609600" y="190500"/>
          <a:ext cx="9097645" cy="8659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238125</xdr:colOff>
      <xdr:row>49</xdr:row>
      <xdr:rowOff>19050</xdr:rowOff>
    </xdr:to>
    <xdr:pic>
      <xdr:nvPicPr>
        <xdr:cNvPr id="2" name="Picture 1">
          <a:extLst>
            <a:ext uri="{FF2B5EF4-FFF2-40B4-BE49-F238E27FC236}">
              <a16:creationId xmlns:a16="http://schemas.microsoft.com/office/drawing/2014/main" id="{93D29D61-F502-48EF-A2E8-5509EEFB17EB}"/>
            </a:ext>
          </a:extLst>
        </xdr:cNvPr>
        <xdr:cNvPicPr>
          <a:picLocks noChangeAspect="1"/>
        </xdr:cNvPicPr>
      </xdr:nvPicPr>
      <xdr:blipFill>
        <a:blip xmlns:r="http://schemas.openxmlformats.org/officeDocument/2006/relationships" r:embed="rId1"/>
        <a:stretch>
          <a:fillRect/>
        </a:stretch>
      </xdr:blipFill>
      <xdr:spPr>
        <a:xfrm>
          <a:off x="609600" y="190500"/>
          <a:ext cx="7553325" cy="8896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13</xdr:col>
      <xdr:colOff>238125</xdr:colOff>
      <xdr:row>52</xdr:row>
      <xdr:rowOff>133350</xdr:rowOff>
    </xdr:to>
    <xdr:pic>
      <xdr:nvPicPr>
        <xdr:cNvPr id="2" name="Picture 1">
          <a:extLst>
            <a:ext uri="{FF2B5EF4-FFF2-40B4-BE49-F238E27FC236}">
              <a16:creationId xmlns:a16="http://schemas.microsoft.com/office/drawing/2014/main" id="{DF08FB5D-77A9-4FA0-B2FF-77AD86029189}"/>
            </a:ext>
          </a:extLst>
        </xdr:cNvPr>
        <xdr:cNvPicPr>
          <a:picLocks noChangeAspect="1"/>
        </xdr:cNvPicPr>
      </xdr:nvPicPr>
      <xdr:blipFill>
        <a:blip xmlns:r="http://schemas.openxmlformats.org/officeDocument/2006/relationships" r:embed="rId1"/>
        <a:stretch>
          <a:fillRect/>
        </a:stretch>
      </xdr:blipFill>
      <xdr:spPr>
        <a:xfrm>
          <a:off x="609600" y="1143000"/>
          <a:ext cx="7553325" cy="8896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238125</xdr:colOff>
      <xdr:row>47</xdr:row>
      <xdr:rowOff>104775</xdr:rowOff>
    </xdr:to>
    <xdr:pic>
      <xdr:nvPicPr>
        <xdr:cNvPr id="2" name="Picture 1">
          <a:extLst>
            <a:ext uri="{FF2B5EF4-FFF2-40B4-BE49-F238E27FC236}">
              <a16:creationId xmlns:a16="http://schemas.microsoft.com/office/drawing/2014/main" id="{DE3991AA-60F7-4CEA-B2D9-FBF21A6A14F8}"/>
            </a:ext>
          </a:extLst>
        </xdr:cNvPr>
        <xdr:cNvPicPr>
          <a:picLocks noChangeAspect="1"/>
        </xdr:cNvPicPr>
      </xdr:nvPicPr>
      <xdr:blipFill>
        <a:blip xmlns:r="http://schemas.openxmlformats.org/officeDocument/2006/relationships" r:embed="rId1"/>
        <a:stretch>
          <a:fillRect/>
        </a:stretch>
      </xdr:blipFill>
      <xdr:spPr>
        <a:xfrm>
          <a:off x="0" y="190500"/>
          <a:ext cx="7553325" cy="8867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238125</xdr:colOff>
      <xdr:row>51</xdr:row>
      <xdr:rowOff>47625</xdr:rowOff>
    </xdr:to>
    <xdr:pic>
      <xdr:nvPicPr>
        <xdr:cNvPr id="2" name="Picture 1">
          <a:extLst>
            <a:ext uri="{FF2B5EF4-FFF2-40B4-BE49-F238E27FC236}">
              <a16:creationId xmlns:a16="http://schemas.microsoft.com/office/drawing/2014/main" id="{854A1ADF-FC95-4663-B6BF-3B6F183E0D2D}"/>
            </a:ext>
          </a:extLst>
        </xdr:cNvPr>
        <xdr:cNvPicPr>
          <a:picLocks noChangeAspect="1"/>
        </xdr:cNvPicPr>
      </xdr:nvPicPr>
      <xdr:blipFill>
        <a:blip xmlns:r="http://schemas.openxmlformats.org/officeDocument/2006/relationships" r:embed="rId1"/>
        <a:stretch>
          <a:fillRect/>
        </a:stretch>
      </xdr:blipFill>
      <xdr:spPr>
        <a:xfrm>
          <a:off x="609600" y="190500"/>
          <a:ext cx="7553325" cy="9239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12</xdr:col>
      <xdr:colOff>238125</xdr:colOff>
      <xdr:row>57</xdr:row>
      <xdr:rowOff>114300</xdr:rowOff>
    </xdr:to>
    <xdr:pic>
      <xdr:nvPicPr>
        <xdr:cNvPr id="2" name="Picture 1">
          <a:extLst>
            <a:ext uri="{FF2B5EF4-FFF2-40B4-BE49-F238E27FC236}">
              <a16:creationId xmlns:a16="http://schemas.microsoft.com/office/drawing/2014/main" id="{5067B94E-6A52-49C4-B92F-B477E6BA2D54}"/>
            </a:ext>
          </a:extLst>
        </xdr:cNvPr>
        <xdr:cNvPicPr>
          <a:picLocks noChangeAspect="1"/>
        </xdr:cNvPicPr>
      </xdr:nvPicPr>
      <xdr:blipFill>
        <a:blip xmlns:r="http://schemas.openxmlformats.org/officeDocument/2006/relationships" r:embed="rId1"/>
        <a:stretch>
          <a:fillRect/>
        </a:stretch>
      </xdr:blipFill>
      <xdr:spPr>
        <a:xfrm>
          <a:off x="0" y="1333500"/>
          <a:ext cx="7553325" cy="9639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18</xdr:col>
      <xdr:colOff>238125</xdr:colOff>
      <xdr:row>45</xdr:row>
      <xdr:rowOff>123825</xdr:rowOff>
    </xdr:to>
    <xdr:pic>
      <xdr:nvPicPr>
        <xdr:cNvPr id="2" name="Picture 1">
          <a:extLst>
            <a:ext uri="{FF2B5EF4-FFF2-40B4-BE49-F238E27FC236}">
              <a16:creationId xmlns:a16="http://schemas.microsoft.com/office/drawing/2014/main" id="{6B7B04E2-6E4D-4342-8D44-1CBA566CB9A4}"/>
            </a:ext>
          </a:extLst>
        </xdr:cNvPr>
        <xdr:cNvPicPr>
          <a:picLocks noChangeAspect="1"/>
        </xdr:cNvPicPr>
      </xdr:nvPicPr>
      <xdr:blipFill>
        <a:blip xmlns:r="http://schemas.openxmlformats.org/officeDocument/2006/relationships" r:embed="rId1"/>
        <a:stretch>
          <a:fillRect/>
        </a:stretch>
      </xdr:blipFill>
      <xdr:spPr>
        <a:xfrm>
          <a:off x="3657600" y="0"/>
          <a:ext cx="7553325" cy="8696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238125</xdr:colOff>
      <xdr:row>46</xdr:row>
      <xdr:rowOff>123825</xdr:rowOff>
    </xdr:to>
    <xdr:pic>
      <xdr:nvPicPr>
        <xdr:cNvPr id="2" name="Picture 1">
          <a:extLst>
            <a:ext uri="{FF2B5EF4-FFF2-40B4-BE49-F238E27FC236}">
              <a16:creationId xmlns:a16="http://schemas.microsoft.com/office/drawing/2014/main" id="{4337F768-CD4B-4865-B2ED-D313648B3E5C}"/>
            </a:ext>
          </a:extLst>
        </xdr:cNvPr>
        <xdr:cNvPicPr>
          <a:picLocks noChangeAspect="1"/>
        </xdr:cNvPicPr>
      </xdr:nvPicPr>
      <xdr:blipFill>
        <a:blip xmlns:r="http://schemas.openxmlformats.org/officeDocument/2006/relationships" r:embed="rId1"/>
        <a:stretch>
          <a:fillRect/>
        </a:stretch>
      </xdr:blipFill>
      <xdr:spPr>
        <a:xfrm>
          <a:off x="609600" y="190500"/>
          <a:ext cx="7553325" cy="8696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410823</xdr:colOff>
      <xdr:row>46</xdr:row>
      <xdr:rowOff>153618</xdr:rowOff>
    </xdr:to>
    <xdr:pic>
      <xdr:nvPicPr>
        <xdr:cNvPr id="2" name="Picture 1">
          <a:extLst>
            <a:ext uri="{FF2B5EF4-FFF2-40B4-BE49-F238E27FC236}">
              <a16:creationId xmlns:a16="http://schemas.microsoft.com/office/drawing/2014/main" id="{0EE7B729-5DF4-44D3-944B-A2F4195AC5D3}"/>
            </a:ext>
          </a:extLst>
        </xdr:cNvPr>
        <xdr:cNvPicPr>
          <a:picLocks noChangeAspect="1"/>
        </xdr:cNvPicPr>
      </xdr:nvPicPr>
      <xdr:blipFill>
        <a:blip xmlns:r="http://schemas.openxmlformats.org/officeDocument/2006/relationships" r:embed="rId1"/>
        <a:stretch>
          <a:fillRect/>
        </a:stretch>
      </xdr:blipFill>
      <xdr:spPr>
        <a:xfrm>
          <a:off x="609600" y="190500"/>
          <a:ext cx="8945223" cy="87261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6"/>
  <sheetViews>
    <sheetView tabSelected="1" topLeftCell="E1" zoomScaleNormal="100" workbookViewId="0">
      <selection activeCell="Q20" sqref="Q20"/>
    </sheetView>
  </sheetViews>
  <sheetFormatPr defaultRowHeight="15" x14ac:dyDescent="0.25"/>
  <cols>
    <col min="1" max="1" width="4.28515625" customWidth="1"/>
    <col min="2" max="2" width="11.140625" bestFit="1" customWidth="1"/>
    <col min="3" max="4" width="12.5703125" customWidth="1"/>
    <col min="5" max="5" width="15.42578125" customWidth="1"/>
    <col min="6" max="6" width="7.7109375" style="7" customWidth="1"/>
    <col min="7" max="7" width="9.85546875" customWidth="1"/>
    <col min="8" max="8" width="10.85546875" customWidth="1"/>
    <col min="9" max="9" width="11.85546875" customWidth="1"/>
    <col min="10" max="10" width="9.85546875" customWidth="1"/>
    <col min="11" max="13" width="9.140625" hidden="1" customWidth="1"/>
    <col min="14" max="14" width="5" customWidth="1"/>
    <col min="15" max="15" width="10.5703125" customWidth="1"/>
    <col min="16" max="16" width="8.28515625" customWidth="1"/>
    <col min="17" max="17" width="10.7109375" customWidth="1"/>
    <col min="18" max="18" width="16" customWidth="1"/>
    <col min="19" max="19" width="6.28515625" customWidth="1"/>
    <col min="21" max="21" width="14.28515625" customWidth="1"/>
  </cols>
  <sheetData>
    <row r="1" spans="1:22" s="1" customFormat="1" ht="60" x14ac:dyDescent="0.25">
      <c r="A1" s="3" t="s">
        <v>0</v>
      </c>
      <c r="B1" s="3" t="s">
        <v>6</v>
      </c>
      <c r="C1" s="3" t="s">
        <v>9</v>
      </c>
      <c r="D1" s="3" t="s">
        <v>10</v>
      </c>
      <c r="E1" s="3" t="s">
        <v>1</v>
      </c>
      <c r="F1" s="9" t="s">
        <v>8</v>
      </c>
      <c r="G1" s="9" t="s">
        <v>11</v>
      </c>
      <c r="H1" s="9" t="s">
        <v>12</v>
      </c>
      <c r="I1" s="3" t="s">
        <v>2</v>
      </c>
      <c r="J1" s="3" t="s">
        <v>3</v>
      </c>
      <c r="N1" s="1" t="s">
        <v>7</v>
      </c>
      <c r="O1" s="1" t="s">
        <v>4</v>
      </c>
      <c r="P1" s="1" t="s">
        <v>5</v>
      </c>
      <c r="Q1" s="1" t="s">
        <v>6</v>
      </c>
      <c r="R1" s="1" t="s">
        <v>1</v>
      </c>
      <c r="S1" s="1" t="s">
        <v>3</v>
      </c>
    </row>
    <row r="2" spans="1:22" x14ac:dyDescent="0.25">
      <c r="A2" s="4">
        <f t="shared" ref="A2:A15" si="0">N2</f>
        <v>0</v>
      </c>
      <c r="B2" s="4">
        <f t="shared" ref="B2:B15" si="1">Q2</f>
        <v>858.33333333333337</v>
      </c>
      <c r="C2" s="4">
        <f>B2*1.2</f>
        <v>1030</v>
      </c>
      <c r="D2" s="4">
        <f t="shared" ref="D2:D13" si="2">C2*1.2</f>
        <v>1236</v>
      </c>
      <c r="E2" s="5">
        <f t="shared" ref="E2:E13" si="3">R2</f>
        <v>13823800</v>
      </c>
      <c r="F2" s="10">
        <f t="shared" ref="F2:F13" si="4">ROUND((E2/B2),0)</f>
        <v>16105</v>
      </c>
      <c r="G2" s="10">
        <f t="shared" ref="G2:G13" si="5">ROUND((E2/C2),0)</f>
        <v>13421</v>
      </c>
      <c r="H2" s="10">
        <f t="shared" ref="H2:H13" si="6">ROUND((E2/D2),0)</f>
        <v>11184</v>
      </c>
      <c r="I2" s="4" t="e">
        <f>#REF!</f>
        <v>#REF!</v>
      </c>
      <c r="J2" s="4">
        <f t="shared" ref="J2:J13" si="7">S2</f>
        <v>1</v>
      </c>
      <c r="O2">
        <v>0</v>
      </c>
      <c r="P2">
        <v>1030</v>
      </c>
      <c r="Q2">
        <f t="shared" ref="Q2:Q12" si="8">P2/1.2</f>
        <v>858.33333333333337</v>
      </c>
      <c r="R2" s="2">
        <f>13013000+780800+30000</f>
        <v>13823800</v>
      </c>
      <c r="S2" s="8">
        <v>1</v>
      </c>
      <c r="T2" s="8" t="s">
        <v>19</v>
      </c>
      <c r="U2" s="2">
        <f>13013000+780800+30000</f>
        <v>13823800</v>
      </c>
    </row>
    <row r="3" spans="1:22" x14ac:dyDescent="0.25">
      <c r="A3" s="4">
        <f t="shared" si="0"/>
        <v>0</v>
      </c>
      <c r="B3" s="4">
        <f t="shared" si="1"/>
        <v>858.33333333333337</v>
      </c>
      <c r="C3" s="4">
        <f t="shared" ref="C3:C15" si="9">B3*1.2</f>
        <v>1030</v>
      </c>
      <c r="D3" s="4">
        <f t="shared" si="2"/>
        <v>1236</v>
      </c>
      <c r="E3" s="16">
        <f t="shared" si="3"/>
        <v>15436000</v>
      </c>
      <c r="F3" s="10">
        <f t="shared" si="4"/>
        <v>17984</v>
      </c>
      <c r="G3" s="10">
        <f t="shared" si="5"/>
        <v>14986</v>
      </c>
      <c r="H3" s="10">
        <f t="shared" si="6"/>
        <v>12489</v>
      </c>
      <c r="I3" s="4" t="e">
        <f>#REF!</f>
        <v>#REF!</v>
      </c>
      <c r="J3" s="4">
        <f t="shared" si="7"/>
        <v>1</v>
      </c>
      <c r="O3">
        <v>0</v>
      </c>
      <c r="P3">
        <v>1030</v>
      </c>
      <c r="Q3">
        <f t="shared" si="8"/>
        <v>858.33333333333337</v>
      </c>
      <c r="R3" s="2">
        <f>14500000+906000+30000</f>
        <v>15436000</v>
      </c>
      <c r="S3" s="8">
        <v>1</v>
      </c>
      <c r="T3" s="8" t="s">
        <v>20</v>
      </c>
      <c r="U3" s="2">
        <f>14500000+906000+30000</f>
        <v>15436000</v>
      </c>
    </row>
    <row r="4" spans="1:22" x14ac:dyDescent="0.25">
      <c r="A4" s="4">
        <f t="shared" si="0"/>
        <v>0</v>
      </c>
      <c r="B4" s="4">
        <f t="shared" si="1"/>
        <v>702.5</v>
      </c>
      <c r="C4" s="4">
        <f t="shared" si="9"/>
        <v>843</v>
      </c>
      <c r="D4" s="4">
        <f t="shared" si="2"/>
        <v>1011.5999999999999</v>
      </c>
      <c r="E4" s="16">
        <f t="shared" si="3"/>
        <v>17308000</v>
      </c>
      <c r="F4" s="10">
        <f t="shared" si="4"/>
        <v>24638</v>
      </c>
      <c r="G4" s="15">
        <f t="shared" si="5"/>
        <v>20531</v>
      </c>
      <c r="H4" s="10">
        <f t="shared" si="6"/>
        <v>17110</v>
      </c>
      <c r="I4" s="4" t="e">
        <f>#REF!</f>
        <v>#REF!</v>
      </c>
      <c r="J4" s="4" t="str">
        <f t="shared" si="7"/>
        <v>gr</v>
      </c>
      <c r="O4">
        <v>0</v>
      </c>
      <c r="P4">
        <v>843</v>
      </c>
      <c r="Q4">
        <f t="shared" si="8"/>
        <v>702.5</v>
      </c>
      <c r="R4" s="2">
        <f>16300000+978000+30000</f>
        <v>17308000</v>
      </c>
      <c r="S4" s="8" t="s">
        <v>21</v>
      </c>
      <c r="T4" s="8" t="s">
        <v>22</v>
      </c>
      <c r="U4">
        <v>16300000</v>
      </c>
      <c r="V4">
        <f>U4/P4</f>
        <v>19335.705812574139</v>
      </c>
    </row>
    <row r="5" spans="1:22" x14ac:dyDescent="0.25">
      <c r="A5" s="4">
        <f t="shared" si="0"/>
        <v>0</v>
      </c>
      <c r="B5" s="4">
        <f t="shared" si="1"/>
        <v>696.87929999999994</v>
      </c>
      <c r="C5" s="4">
        <f t="shared" si="9"/>
        <v>836.25515999999993</v>
      </c>
      <c r="D5" s="4">
        <f t="shared" si="2"/>
        <v>1003.5061919999998</v>
      </c>
      <c r="E5" s="16">
        <f t="shared" si="3"/>
        <v>13264100</v>
      </c>
      <c r="F5" s="10">
        <f t="shared" si="4"/>
        <v>19034</v>
      </c>
      <c r="G5" s="10">
        <f t="shared" si="5"/>
        <v>15861</v>
      </c>
      <c r="H5" s="10">
        <f t="shared" si="6"/>
        <v>13218</v>
      </c>
      <c r="I5" s="4" t="e">
        <f>#REF!</f>
        <v>#REF!</v>
      </c>
      <c r="J5" s="4" t="str">
        <f t="shared" si="7"/>
        <v>gr</v>
      </c>
      <c r="O5">
        <v>0</v>
      </c>
      <c r="P5">
        <f>77.69*10.764</f>
        <v>836.25515999999993</v>
      </c>
      <c r="Q5">
        <f t="shared" si="8"/>
        <v>696.87929999999994</v>
      </c>
      <c r="R5" s="2">
        <f>12485000+749100+30000</f>
        <v>13264100</v>
      </c>
      <c r="S5" s="8" t="s">
        <v>21</v>
      </c>
      <c r="T5" s="8" t="s">
        <v>23</v>
      </c>
      <c r="U5" s="2">
        <f>12485000</f>
        <v>12485000</v>
      </c>
      <c r="V5">
        <f t="shared" ref="V5:V13" si="10">U5/P5</f>
        <v>14929.65376739798</v>
      </c>
    </row>
    <row r="6" spans="1:22" x14ac:dyDescent="0.25">
      <c r="A6" s="4">
        <f t="shared" si="0"/>
        <v>0</v>
      </c>
      <c r="B6" s="4">
        <f t="shared" si="1"/>
        <v>702.5</v>
      </c>
      <c r="C6" s="4">
        <f t="shared" si="9"/>
        <v>843</v>
      </c>
      <c r="D6" s="4">
        <f t="shared" si="2"/>
        <v>1011.5999999999999</v>
      </c>
      <c r="E6" s="16">
        <f t="shared" si="3"/>
        <v>13810000</v>
      </c>
      <c r="F6" s="10">
        <f t="shared" si="4"/>
        <v>19658</v>
      </c>
      <c r="G6" s="10">
        <f t="shared" si="5"/>
        <v>16382</v>
      </c>
      <c r="H6" s="10">
        <f t="shared" si="6"/>
        <v>13652</v>
      </c>
      <c r="I6" s="4" t="e">
        <f>#REF!</f>
        <v>#REF!</v>
      </c>
      <c r="J6" s="4" t="str">
        <f t="shared" si="7"/>
        <v>gr</v>
      </c>
      <c r="O6">
        <v>0</v>
      </c>
      <c r="P6">
        <v>843</v>
      </c>
      <c r="Q6">
        <f t="shared" si="8"/>
        <v>702.5</v>
      </c>
      <c r="R6" s="2">
        <f>13000000+780000+30000</f>
        <v>13810000</v>
      </c>
      <c r="S6" s="8" t="s">
        <v>21</v>
      </c>
      <c r="T6" s="8" t="s">
        <v>24</v>
      </c>
      <c r="U6" s="2">
        <f>13000000</f>
        <v>13000000</v>
      </c>
      <c r="V6">
        <f t="shared" si="10"/>
        <v>15421.115065243179</v>
      </c>
    </row>
    <row r="7" spans="1:22" x14ac:dyDescent="0.25">
      <c r="A7" s="4">
        <f t="shared" si="0"/>
        <v>0</v>
      </c>
      <c r="B7" s="4">
        <f t="shared" si="1"/>
        <v>705.31110000000001</v>
      </c>
      <c r="C7" s="4">
        <f t="shared" si="9"/>
        <v>846.37332000000004</v>
      </c>
      <c r="D7" s="4">
        <f t="shared" si="2"/>
        <v>1015.647984</v>
      </c>
      <c r="E7" s="16">
        <f t="shared" si="3"/>
        <v>16248000</v>
      </c>
      <c r="F7" s="10">
        <f t="shared" si="4"/>
        <v>23037</v>
      </c>
      <c r="G7" s="10">
        <f t="shared" si="5"/>
        <v>19197</v>
      </c>
      <c r="H7" s="10">
        <f t="shared" si="6"/>
        <v>15998</v>
      </c>
      <c r="I7" s="4" t="e">
        <f>#REF!</f>
        <v>#REF!</v>
      </c>
      <c r="J7" s="4">
        <f t="shared" si="7"/>
        <v>1</v>
      </c>
      <c r="O7">
        <v>0</v>
      </c>
      <c r="P7">
        <f>78.63*10.764</f>
        <v>846.37331999999992</v>
      </c>
      <c r="Q7">
        <f t="shared" si="8"/>
        <v>705.31110000000001</v>
      </c>
      <c r="R7" s="2">
        <f>15300000+918000+30000</f>
        <v>16248000</v>
      </c>
      <c r="S7" s="8">
        <v>1</v>
      </c>
      <c r="T7" s="8" t="s">
        <v>25</v>
      </c>
      <c r="U7">
        <v>15300000</v>
      </c>
      <c r="V7">
        <f t="shared" si="10"/>
        <v>18077.129368869995</v>
      </c>
    </row>
    <row r="8" spans="1:22" x14ac:dyDescent="0.25">
      <c r="A8" s="4">
        <f t="shared" si="0"/>
        <v>0</v>
      </c>
      <c r="B8" s="4">
        <f t="shared" si="1"/>
        <v>685.2183</v>
      </c>
      <c r="C8" s="4">
        <f t="shared" si="9"/>
        <v>822.26195999999993</v>
      </c>
      <c r="D8" s="4">
        <f t="shared" si="2"/>
        <v>986.71435199999985</v>
      </c>
      <c r="E8" s="16">
        <f t="shared" si="3"/>
        <v>16248000</v>
      </c>
      <c r="F8" s="10">
        <f t="shared" si="4"/>
        <v>23712</v>
      </c>
      <c r="G8" s="10">
        <f t="shared" si="5"/>
        <v>19760</v>
      </c>
      <c r="H8" s="10">
        <f t="shared" si="6"/>
        <v>16467</v>
      </c>
      <c r="I8" s="4" t="e">
        <f>#REF!</f>
        <v>#REF!</v>
      </c>
      <c r="J8" s="4">
        <f t="shared" si="7"/>
        <v>1</v>
      </c>
      <c r="O8">
        <v>0</v>
      </c>
      <c r="P8">
        <f>76.39*10.764</f>
        <v>822.26195999999993</v>
      </c>
      <c r="Q8">
        <f t="shared" si="8"/>
        <v>685.2183</v>
      </c>
      <c r="R8" s="2">
        <f>15300000+918000+30000</f>
        <v>16248000</v>
      </c>
      <c r="S8" s="8">
        <v>1</v>
      </c>
      <c r="T8" s="8" t="s">
        <v>25</v>
      </c>
      <c r="U8">
        <f>U7</f>
        <v>15300000</v>
      </c>
      <c r="V8">
        <f t="shared" si="10"/>
        <v>18607.208826734488</v>
      </c>
    </row>
    <row r="9" spans="1:22" x14ac:dyDescent="0.25">
      <c r="A9" s="4">
        <f t="shared" si="0"/>
        <v>0</v>
      </c>
      <c r="B9" s="4">
        <f t="shared" si="1"/>
        <v>1333.3333333333335</v>
      </c>
      <c r="C9" s="4">
        <f t="shared" si="9"/>
        <v>1600.0000000000002</v>
      </c>
      <c r="D9" s="4">
        <f t="shared" si="2"/>
        <v>1920.0000000000002</v>
      </c>
      <c r="E9" s="16">
        <f t="shared" si="3"/>
        <v>37500000</v>
      </c>
      <c r="F9" s="10">
        <f t="shared" si="4"/>
        <v>28125</v>
      </c>
      <c r="G9" s="15">
        <f t="shared" si="5"/>
        <v>23438</v>
      </c>
      <c r="H9" s="10">
        <f t="shared" si="6"/>
        <v>19531</v>
      </c>
      <c r="I9" s="4" t="e">
        <f>#REF!</f>
        <v>#REF!</v>
      </c>
      <c r="J9" s="4">
        <f t="shared" si="7"/>
        <v>0</v>
      </c>
      <c r="O9">
        <v>0</v>
      </c>
      <c r="P9">
        <v>1600</v>
      </c>
      <c r="Q9">
        <f t="shared" si="8"/>
        <v>1333.3333333333335</v>
      </c>
      <c r="R9" s="2">
        <v>37500000</v>
      </c>
      <c r="S9" s="8"/>
      <c r="T9" s="8"/>
      <c r="V9">
        <f t="shared" si="10"/>
        <v>0</v>
      </c>
    </row>
    <row r="10" spans="1:22" x14ac:dyDescent="0.25">
      <c r="A10" s="4">
        <f t="shared" si="0"/>
        <v>0</v>
      </c>
      <c r="B10" s="4">
        <f t="shared" si="1"/>
        <v>1083</v>
      </c>
      <c r="C10" s="4">
        <f t="shared" si="9"/>
        <v>1299.5999999999999</v>
      </c>
      <c r="D10" s="4">
        <f t="shared" si="2"/>
        <v>1559.5199999999998</v>
      </c>
      <c r="E10" s="16">
        <f t="shared" si="3"/>
        <v>30500000</v>
      </c>
      <c r="F10" s="10">
        <f t="shared" si="4"/>
        <v>28163</v>
      </c>
      <c r="G10" s="15">
        <f t="shared" si="5"/>
        <v>23469</v>
      </c>
      <c r="H10" s="10">
        <f t="shared" si="6"/>
        <v>19557</v>
      </c>
      <c r="I10" s="4" t="e">
        <f>#REF!</f>
        <v>#REF!</v>
      </c>
      <c r="J10" s="4">
        <f t="shared" si="7"/>
        <v>0</v>
      </c>
      <c r="O10">
        <v>0</v>
      </c>
      <c r="P10">
        <f t="shared" ref="P10:P12" si="11">O10/1.2</f>
        <v>0</v>
      </c>
      <c r="Q10">
        <v>1083</v>
      </c>
      <c r="R10" s="2">
        <v>30500000</v>
      </c>
      <c r="S10" s="8"/>
      <c r="T10" s="8"/>
      <c r="V10" t="e">
        <f t="shared" si="10"/>
        <v>#DIV/0!</v>
      </c>
    </row>
    <row r="11" spans="1:22" x14ac:dyDescent="0.25">
      <c r="A11" s="4">
        <f t="shared" si="0"/>
        <v>0</v>
      </c>
      <c r="B11" s="4">
        <f t="shared" si="1"/>
        <v>0</v>
      </c>
      <c r="C11" s="4">
        <f t="shared" si="9"/>
        <v>0</v>
      </c>
      <c r="D11" s="4">
        <f t="shared" si="2"/>
        <v>0</v>
      </c>
      <c r="E11" s="16">
        <f t="shared" si="3"/>
        <v>0</v>
      </c>
      <c r="F11" s="10" t="e">
        <f t="shared" si="4"/>
        <v>#DIV/0!</v>
      </c>
      <c r="G11" s="10" t="e">
        <f t="shared" si="5"/>
        <v>#DIV/0!</v>
      </c>
      <c r="H11" s="10" t="e">
        <f t="shared" si="6"/>
        <v>#DIV/0!</v>
      </c>
      <c r="I11" s="4" t="e">
        <f>#REF!</f>
        <v>#REF!</v>
      </c>
      <c r="J11" s="4">
        <f t="shared" si="7"/>
        <v>0</v>
      </c>
      <c r="O11">
        <v>0</v>
      </c>
      <c r="P11">
        <f t="shared" si="11"/>
        <v>0</v>
      </c>
      <c r="Q11">
        <f t="shared" si="8"/>
        <v>0</v>
      </c>
      <c r="R11" s="2">
        <v>0</v>
      </c>
      <c r="S11" s="8"/>
      <c r="T11" s="8"/>
      <c r="V11" t="e">
        <f t="shared" si="10"/>
        <v>#DIV/0!</v>
      </c>
    </row>
    <row r="12" spans="1:22" x14ac:dyDescent="0.25">
      <c r="A12" s="4">
        <f t="shared" si="0"/>
        <v>0</v>
      </c>
      <c r="B12" s="4">
        <f t="shared" si="1"/>
        <v>0</v>
      </c>
      <c r="C12" s="4">
        <f t="shared" si="9"/>
        <v>0</v>
      </c>
      <c r="D12" s="4">
        <f t="shared" si="2"/>
        <v>0</v>
      </c>
      <c r="E12" s="5">
        <f t="shared" si="3"/>
        <v>0</v>
      </c>
      <c r="F12" s="10" t="e">
        <f t="shared" si="4"/>
        <v>#DIV/0!</v>
      </c>
      <c r="G12" s="10" t="e">
        <f t="shared" si="5"/>
        <v>#DIV/0!</v>
      </c>
      <c r="H12" s="10" t="e">
        <f t="shared" si="6"/>
        <v>#DIV/0!</v>
      </c>
      <c r="I12" s="4" t="e">
        <f>#REF!</f>
        <v>#REF!</v>
      </c>
      <c r="J12" s="4">
        <f t="shared" si="7"/>
        <v>0</v>
      </c>
      <c r="O12">
        <v>0</v>
      </c>
      <c r="P12">
        <f t="shared" si="11"/>
        <v>0</v>
      </c>
      <c r="Q12">
        <f t="shared" si="8"/>
        <v>0</v>
      </c>
      <c r="R12" s="2">
        <v>0</v>
      </c>
      <c r="S12" s="8"/>
      <c r="T12" s="8"/>
      <c r="V12" t="e">
        <f t="shared" si="10"/>
        <v>#DIV/0!</v>
      </c>
    </row>
    <row r="13" spans="1:22" x14ac:dyDescent="0.25">
      <c r="A13" s="4">
        <f t="shared" si="0"/>
        <v>0</v>
      </c>
      <c r="B13" s="4">
        <f t="shared" si="1"/>
        <v>0</v>
      </c>
      <c r="C13" s="4">
        <f t="shared" si="9"/>
        <v>0</v>
      </c>
      <c r="D13" s="4">
        <f t="shared" si="2"/>
        <v>0</v>
      </c>
      <c r="E13" s="5">
        <f t="shared" si="3"/>
        <v>0</v>
      </c>
      <c r="F13" s="10" t="e">
        <f t="shared" si="4"/>
        <v>#DIV/0!</v>
      </c>
      <c r="G13" s="10" t="e">
        <f t="shared" si="5"/>
        <v>#DIV/0!</v>
      </c>
      <c r="H13" s="10" t="e">
        <f t="shared" si="6"/>
        <v>#DIV/0!</v>
      </c>
      <c r="I13" s="4" t="e">
        <f>#REF!</f>
        <v>#REF!</v>
      </c>
      <c r="J13" s="4">
        <f t="shared" si="7"/>
        <v>0</v>
      </c>
      <c r="O13">
        <v>0</v>
      </c>
      <c r="P13">
        <f t="shared" ref="P13" si="12">O13/1.2</f>
        <v>0</v>
      </c>
      <c r="Q13">
        <f t="shared" ref="Q13" si="13">P13/1.2</f>
        <v>0</v>
      </c>
      <c r="R13" s="2">
        <v>0</v>
      </c>
      <c r="S13" s="8"/>
      <c r="T13" s="8"/>
      <c r="V13" t="e">
        <f t="shared" si="10"/>
        <v>#DIV/0!</v>
      </c>
    </row>
    <row r="14" spans="1:22" x14ac:dyDescent="0.25">
      <c r="A14" s="4">
        <f t="shared" si="0"/>
        <v>0</v>
      </c>
      <c r="B14" s="4">
        <f t="shared" si="1"/>
        <v>0</v>
      </c>
      <c r="C14" s="4">
        <f t="shared" si="9"/>
        <v>0</v>
      </c>
      <c r="D14" s="4">
        <f t="shared" ref="D14:D15" si="14">C14*1.2</f>
        <v>0</v>
      </c>
      <c r="E14" s="5">
        <f t="shared" ref="E14:E15" si="15">R14</f>
        <v>0</v>
      </c>
      <c r="F14" s="10" t="e">
        <f t="shared" ref="F14:F15" si="16">ROUND((E14/B14),0)</f>
        <v>#DIV/0!</v>
      </c>
      <c r="G14" s="10" t="e">
        <f t="shared" ref="G14:G15" si="17">ROUND((E14/C14),0)</f>
        <v>#DIV/0!</v>
      </c>
      <c r="H14" s="4" t="e">
        <f t="shared" ref="H14:H15" si="18">ROUND((E14/D14),0)</f>
        <v>#DIV/0!</v>
      </c>
      <c r="I14" s="4" t="e">
        <f>#REF!</f>
        <v>#REF!</v>
      </c>
      <c r="J14" s="4">
        <f t="shared" ref="J14:J15" si="19">S14</f>
        <v>0</v>
      </c>
      <c r="O14">
        <v>0</v>
      </c>
      <c r="P14">
        <f t="shared" ref="P14:P15" si="20">O14/1.2</f>
        <v>0</v>
      </c>
      <c r="Q14">
        <f t="shared" ref="Q14:Q15" si="21">P14/1.2</f>
        <v>0</v>
      </c>
      <c r="R14" s="2">
        <v>0</v>
      </c>
      <c r="S14" s="8"/>
      <c r="T14" s="8"/>
    </row>
    <row r="15" spans="1:22" x14ac:dyDescent="0.25">
      <c r="A15" s="4">
        <f t="shared" si="0"/>
        <v>0</v>
      </c>
      <c r="B15" s="4">
        <f t="shared" si="1"/>
        <v>0</v>
      </c>
      <c r="C15" s="4">
        <f t="shared" si="9"/>
        <v>0</v>
      </c>
      <c r="D15" s="4">
        <f t="shared" si="14"/>
        <v>0</v>
      </c>
      <c r="E15" s="5">
        <f t="shared" si="15"/>
        <v>0</v>
      </c>
      <c r="F15" s="10" t="e">
        <f t="shared" si="16"/>
        <v>#DIV/0!</v>
      </c>
      <c r="G15" s="4" t="e">
        <f t="shared" si="17"/>
        <v>#DIV/0!</v>
      </c>
      <c r="H15" s="4" t="e">
        <f t="shared" si="18"/>
        <v>#DIV/0!</v>
      </c>
      <c r="I15" s="4" t="e">
        <f>#REF!</f>
        <v>#REF!</v>
      </c>
      <c r="J15" s="4">
        <f t="shared" si="19"/>
        <v>0</v>
      </c>
      <c r="O15">
        <v>0</v>
      </c>
      <c r="P15">
        <f t="shared" si="20"/>
        <v>0</v>
      </c>
      <c r="Q15">
        <f t="shared" si="21"/>
        <v>0</v>
      </c>
      <c r="R15" s="2">
        <v>0</v>
      </c>
      <c r="S15" s="8"/>
      <c r="T15" s="8"/>
    </row>
    <row r="17" spans="7:26" x14ac:dyDescent="0.25">
      <c r="H17" t="s">
        <v>13</v>
      </c>
    </row>
    <row r="18" spans="7:26" x14ac:dyDescent="0.25">
      <c r="Z18" t="s">
        <v>26</v>
      </c>
    </row>
    <row r="19" spans="7:26" x14ac:dyDescent="0.25">
      <c r="H19" t="s">
        <v>15</v>
      </c>
      <c r="I19" t="s">
        <v>14</v>
      </c>
      <c r="Q19" t="s">
        <v>32</v>
      </c>
    </row>
    <row r="20" spans="7:26" x14ac:dyDescent="0.25">
      <c r="H20">
        <v>101</v>
      </c>
      <c r="I20">
        <v>1030</v>
      </c>
    </row>
    <row r="21" spans="7:26" x14ac:dyDescent="0.25">
      <c r="H21">
        <v>103</v>
      </c>
      <c r="I21">
        <v>1030</v>
      </c>
    </row>
    <row r="22" spans="7:26" x14ac:dyDescent="0.25">
      <c r="G22" s="6"/>
      <c r="H22" s="6" t="s">
        <v>16</v>
      </c>
      <c r="I22">
        <f>SUM(I20:I21)</f>
        <v>2060</v>
      </c>
    </row>
    <row r="23" spans="7:26" x14ac:dyDescent="0.25">
      <c r="H23" t="s">
        <v>17</v>
      </c>
      <c r="I23">
        <v>21000</v>
      </c>
    </row>
    <row r="24" spans="7:26" x14ac:dyDescent="0.25">
      <c r="H24" t="s">
        <v>18</v>
      </c>
      <c r="I24">
        <f>I23*I22</f>
        <v>43260000</v>
      </c>
      <c r="P24" s="11"/>
      <c r="Q24" s="11"/>
      <c r="R24" s="13"/>
      <c r="T24" s="11"/>
      <c r="U24" s="11"/>
      <c r="V24" s="11"/>
      <c r="W24" s="11"/>
      <c r="X24" s="11"/>
    </row>
    <row r="25" spans="7:26" x14ac:dyDescent="0.25">
      <c r="P25" s="11"/>
      <c r="Q25" s="14"/>
      <c r="R25" s="14"/>
      <c r="T25" s="14"/>
      <c r="U25" s="14"/>
      <c r="V25" s="11"/>
      <c r="W25" s="11"/>
      <c r="X25" s="11"/>
    </row>
    <row r="26" spans="7:26" x14ac:dyDescent="0.25">
      <c r="I26" t="s">
        <v>27</v>
      </c>
      <c r="P26" s="11"/>
      <c r="Q26" s="11"/>
      <c r="R26" s="11"/>
      <c r="T26" s="11"/>
      <c r="U26" s="11"/>
      <c r="V26" s="11"/>
      <c r="W26" s="11"/>
      <c r="X26" s="11"/>
    </row>
    <row r="27" spans="7:26" x14ac:dyDescent="0.25">
      <c r="I27" t="s">
        <v>28</v>
      </c>
      <c r="P27" s="11"/>
      <c r="Q27" s="11"/>
      <c r="R27" s="11"/>
      <c r="T27" s="11"/>
      <c r="U27" s="11"/>
      <c r="V27" s="11"/>
      <c r="W27" s="11"/>
      <c r="X27" s="11"/>
    </row>
    <row r="28" spans="7:26" x14ac:dyDescent="0.25">
      <c r="P28" s="11"/>
      <c r="Q28" s="11"/>
      <c r="R28" s="12"/>
      <c r="T28" s="12"/>
      <c r="U28" s="12"/>
      <c r="V28" s="11"/>
      <c r="W28" s="11"/>
      <c r="X28" s="11"/>
    </row>
    <row r="29" spans="7:26" x14ac:dyDescent="0.25">
      <c r="I29" t="s">
        <v>29</v>
      </c>
      <c r="P29" s="11"/>
      <c r="Q29" s="11"/>
      <c r="R29" s="11"/>
      <c r="T29" s="11"/>
      <c r="U29" s="11"/>
      <c r="V29" s="11"/>
      <c r="W29" s="11"/>
      <c r="X29" s="11"/>
    </row>
    <row r="30" spans="7:26" x14ac:dyDescent="0.25">
      <c r="I30" t="s">
        <v>30</v>
      </c>
      <c r="P30" s="11"/>
      <c r="Q30" s="11"/>
      <c r="R30" s="11"/>
      <c r="T30" s="11"/>
      <c r="U30" s="11"/>
      <c r="V30" s="11"/>
      <c r="W30" s="11"/>
      <c r="X30" s="11"/>
    </row>
    <row r="31" spans="7:26" x14ac:dyDescent="0.25">
      <c r="I31" s="17" t="s">
        <v>31</v>
      </c>
      <c r="J31" s="17"/>
      <c r="K31" s="17"/>
      <c r="L31" s="17"/>
      <c r="M31" s="17"/>
      <c r="N31" s="17"/>
      <c r="O31" s="17"/>
      <c r="P31" s="11"/>
      <c r="Q31" s="11"/>
      <c r="R31" s="11"/>
      <c r="T31" s="11"/>
      <c r="U31" s="11"/>
      <c r="V31" s="11"/>
      <c r="W31" s="11"/>
      <c r="X31" s="11"/>
    </row>
    <row r="32" spans="7:26" x14ac:dyDescent="0.25">
      <c r="I32" s="17"/>
      <c r="J32" s="17"/>
      <c r="K32" s="17"/>
      <c r="L32" s="17"/>
      <c r="M32" s="17"/>
      <c r="N32" s="17"/>
      <c r="O32" s="17"/>
      <c r="P32" s="11"/>
      <c r="Q32" s="11"/>
      <c r="R32" s="11"/>
      <c r="S32" s="6"/>
      <c r="T32" s="11"/>
      <c r="U32" s="11"/>
      <c r="V32" s="11"/>
      <c r="W32" s="11"/>
      <c r="X32" s="11"/>
    </row>
    <row r="33" spans="16:24" x14ac:dyDescent="0.25">
      <c r="P33" s="11"/>
      <c r="Q33" s="11"/>
      <c r="R33" s="11"/>
      <c r="S33" s="6"/>
      <c r="T33" s="11"/>
      <c r="U33" s="11"/>
      <c r="V33" s="11"/>
      <c r="W33" s="11"/>
      <c r="X33" s="11"/>
    </row>
    <row r="34" spans="16:24" x14ac:dyDescent="0.25">
      <c r="Q34" s="11"/>
      <c r="R34" s="11"/>
    </row>
    <row r="35" spans="16:24" x14ac:dyDescent="0.25">
      <c r="Q35" s="11"/>
      <c r="R35" s="11"/>
      <c r="T35" s="6"/>
    </row>
    <row r="36" spans="16:24" x14ac:dyDescent="0.25">
      <c r="P36" s="11"/>
      <c r="Q36" s="11"/>
      <c r="R36" s="11"/>
      <c r="S36" s="6"/>
    </row>
  </sheetData>
  <mergeCells count="1">
    <mergeCell ref="I31:O32"/>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M37" sqref="M37"/>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B2" sqref="B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6" workbookViewId="0">
      <selection activeCell="B7" sqref="B7"/>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zoomScaleNormal="100" workbookViewId="0">
      <selection activeCell="A2" sqref="A2"/>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zoomScaleNormal="100" workbookViewId="0">
      <selection activeCell="B2" sqref="B2"/>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7"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manoj chalikwar</cp:lastModifiedBy>
  <cp:lastPrinted>2019-11-05T06:14:02Z</cp:lastPrinted>
  <dcterms:created xsi:type="dcterms:W3CDTF">2018-02-17T10:36:41Z</dcterms:created>
  <dcterms:modified xsi:type="dcterms:W3CDTF">2025-01-22T07:54:24Z</dcterms:modified>
</cp:coreProperties>
</file>