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Harshada Vinay Suryawanshi\"/>
    </mc:Choice>
  </mc:AlternateContent>
  <xr:revisionPtr revIDLastSave="0" documentId="13_ncr:1_{01B6BF07-8B33-4463-8952-152AD1E72962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8" i="4" l="1"/>
  <c r="Q23" i="4"/>
  <c r="Q24" i="4"/>
  <c r="Q25" i="4"/>
  <c r="Q26" i="4"/>
  <c r="Q27" i="4"/>
  <c r="Q22" i="4"/>
  <c r="G18" i="4" l="1"/>
  <c r="Q4" i="4"/>
  <c r="Q3" i="4"/>
  <c r="I20" i="4"/>
  <c r="J18" i="4"/>
  <c r="P8" i="4" l="1"/>
  <c r="Q8" i="4" s="1"/>
  <c r="Q7" i="4"/>
  <c r="P7" i="4"/>
  <c r="P6" i="4"/>
  <c r="P5" i="4"/>
  <c r="P4" i="4"/>
  <c r="P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<sst xmlns="http://schemas.openxmlformats.org/spreadsheetml/2006/main" count="25" uniqueCount="22">
  <si>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</si>
  <si>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</si>
  <si>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</si>
  <si>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</si>
  <si>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</si>
  <si>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</si>
  <si>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</si>
  <si>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</si>
  <si>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</si>
  <si>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</si>
  <si>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</si>
  <si>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</si>
  <si>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</si>
  <si>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1515, Basement Floor, Building No 3B, Mhada, Village - Khoni, Taluka - Kalyan, District - Thane</t>
  </si>
  <si>
    <t>ca</t>
  </si>
  <si>
    <t>rate</t>
  </si>
  <si>
    <t>fmv</t>
  </si>
  <si>
    <t>05.11.24</t>
  </si>
  <si>
    <t>14.03.24</t>
  </si>
  <si>
    <t>allot ltr - 2018658</t>
  </si>
  <si>
    <t>o c- 2023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</si>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</sst>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CA3F-8712-4B11-867C-05F7BD3D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D64DB-AB52-4E57-8B20-E2F9A7046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096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A0832-5A01-4E64-9713-2C0841E9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8D917-7A58-4901-AB33-08EB489B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572771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3FC08-F614-413E-B886-793BF3448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07171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29" sqref="Q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305</v>
      </c>
      <c r="C2" s="4">
        <f>B2*1.2</f>
        <v>366</v>
      </c>
      <c r="D2" s="4">
        <f t="shared" ref="D2:D13" si="2">C2*1.2</f>
        <v>439.2</v>
      </c>
      <c r="E2" s="5">
        <f t="shared" ref="E2:E13" si="3">R2</f>
        <v>3000000</v>
      </c>
      <c r="F2" s="15">
        <f t="shared" ref="F2:F13" si="4">ROUND((E2/B2),0)</f>
        <v>9836</v>
      </c>
      <c r="G2" s="10">
        <f t="shared" ref="G2:G13" si="5">ROUND((E2/C2),0)</f>
        <v>8197</v>
      </c>
      <c r="H2" s="10">
        <f t="shared" ref="H2:H13" si="6">ROUND((E2/D2),0)</f>
        <v>6831</v>
      </c>
      <c r="I2" s="4" t="e">
        <f>#REF!</f>
        <v>#REF!</v>
      </c>
      <c r="J2" s="4">
        <f t="shared" ref="J2:J13" si="7">S2</f>
        <v>0</v>
      </c>
      <c r="O2">
        <v>0</v>
      </c>
      <c r="P2">
        <v>366</v>
      </c>
      <c r="Q2">
        <f t="shared" ref="Q2:Q8" si="8">P2/1.2</f>
        <v>305</v>
      </c>
      <c r="R2" s="2">
        <v>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321.84359999999998</v>
      </c>
      <c r="C3" s="4">
        <f t="shared" ref="C3:C15" si="9">B3*1.2</f>
        <v>386.21231999999998</v>
      </c>
      <c r="D3" s="4">
        <f t="shared" si="2"/>
        <v>463.45478399999996</v>
      </c>
      <c r="E3" s="5">
        <f t="shared" si="3"/>
        <v>1768658</v>
      </c>
      <c r="F3" s="10">
        <f t="shared" si="4"/>
        <v>5495</v>
      </c>
      <c r="G3" s="10">
        <f t="shared" si="5"/>
        <v>4579</v>
      </c>
      <c r="H3" s="10">
        <f t="shared" si="6"/>
        <v>3816</v>
      </c>
      <c r="I3" s="4" t="e">
        <f>#REF!</f>
        <v>#REF!</v>
      </c>
      <c r="J3" s="4" t="str">
        <f t="shared" si="7"/>
        <v>05.11.24</v>
      </c>
      <c r="O3">
        <v>0</v>
      </c>
      <c r="P3">
        <f t="shared" ref="P3:P8" si="10">O3/1.2</f>
        <v>0</v>
      </c>
      <c r="Q3">
        <f>29.9*10.764</f>
        <v>321.84359999999998</v>
      </c>
      <c r="R3" s="2">
        <v>1768658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321.84359999999998</v>
      </c>
      <c r="C4" s="4">
        <f t="shared" si="9"/>
        <v>386.21231999999998</v>
      </c>
      <c r="D4" s="4">
        <f t="shared" si="2"/>
        <v>463.45478399999996</v>
      </c>
      <c r="E4" s="5">
        <f t="shared" si="3"/>
        <v>1881112</v>
      </c>
      <c r="F4" s="10">
        <f t="shared" si="4"/>
        <v>5845</v>
      </c>
      <c r="G4" s="10">
        <f t="shared" si="5"/>
        <v>4871</v>
      </c>
      <c r="H4" s="10">
        <f t="shared" si="6"/>
        <v>4059</v>
      </c>
      <c r="I4" s="4" t="e">
        <f>#REF!</f>
        <v>#REF!</v>
      </c>
      <c r="J4" s="4" t="str">
        <f t="shared" si="7"/>
        <v>14.03.24</v>
      </c>
      <c r="O4">
        <v>0</v>
      </c>
      <c r="P4">
        <f t="shared" si="10"/>
        <v>0</v>
      </c>
      <c r="Q4">
        <f>29.9*10.764</f>
        <v>321.84359999999998</v>
      </c>
      <c r="R4" s="2">
        <v>1881112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428</v>
      </c>
      <c r="C5" s="4">
        <f t="shared" si="9"/>
        <v>513.6</v>
      </c>
      <c r="D5" s="4">
        <f t="shared" si="2"/>
        <v>616.32000000000005</v>
      </c>
      <c r="E5" s="5">
        <f t="shared" si="3"/>
        <v>3500000</v>
      </c>
      <c r="F5" s="15">
        <f t="shared" si="4"/>
        <v>8178</v>
      </c>
      <c r="G5" s="10">
        <f t="shared" si="5"/>
        <v>6815</v>
      </c>
      <c r="H5" s="10">
        <f t="shared" si="6"/>
        <v>5679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428</v>
      </c>
      <c r="R5" s="2">
        <v>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400</v>
      </c>
      <c r="C6" s="4">
        <f t="shared" si="9"/>
        <v>480</v>
      </c>
      <c r="D6" s="4">
        <f t="shared" si="2"/>
        <v>576</v>
      </c>
      <c r="E6" s="5">
        <f t="shared" si="3"/>
        <v>3000000</v>
      </c>
      <c r="F6" s="15">
        <f t="shared" si="4"/>
        <v>7500</v>
      </c>
      <c r="G6" s="10">
        <f t="shared" si="5"/>
        <v>6250</v>
      </c>
      <c r="H6" s="10">
        <f t="shared" si="6"/>
        <v>5208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400</v>
      </c>
      <c r="R6" s="2">
        <v>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G18">
        <f>I18*1.1</f>
        <v>354.20000000000005</v>
      </c>
      <c r="H18" t="s">
        <v>14</v>
      </c>
      <c r="I18">
        <v>322</v>
      </c>
      <c r="J18">
        <f>29.9*10.764</f>
        <v>321.84359999999998</v>
      </c>
    </row>
    <row r="19" spans="7:24" x14ac:dyDescent="0.25">
      <c r="H19" t="s">
        <v>15</v>
      </c>
      <c r="I19">
        <v>7000</v>
      </c>
    </row>
    <row r="20" spans="7:24" x14ac:dyDescent="0.25">
      <c r="H20" t="s">
        <v>16</v>
      </c>
      <c r="I20">
        <f>I19*I18</f>
        <v>2254000</v>
      </c>
    </row>
    <row r="21" spans="7:24" x14ac:dyDescent="0.25">
      <c r="O21" t="s">
        <v>21</v>
      </c>
    </row>
    <row r="22" spans="7:24" x14ac:dyDescent="0.25">
      <c r="G22" s="6"/>
      <c r="H22" s="6"/>
      <c r="O22">
        <v>10</v>
      </c>
      <c r="P22">
        <v>10.25</v>
      </c>
      <c r="Q22">
        <f>P22*O22</f>
        <v>102.5</v>
      </c>
    </row>
    <row r="23" spans="7:24" x14ac:dyDescent="0.25">
      <c r="O23">
        <v>3.76</v>
      </c>
      <c r="P23">
        <v>3.13</v>
      </c>
      <c r="Q23">
        <f t="shared" ref="Q23:Q27" si="23">P23*O23</f>
        <v>11.768799999999999</v>
      </c>
    </row>
    <row r="24" spans="7:24" x14ac:dyDescent="0.25">
      <c r="H24" t="s">
        <v>19</v>
      </c>
      <c r="O24">
        <v>6.05</v>
      </c>
      <c r="P24" s="11">
        <v>3.78</v>
      </c>
      <c r="Q24">
        <f t="shared" si="23"/>
        <v>22.869</v>
      </c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O25">
        <v>3.6</v>
      </c>
      <c r="P25" s="11">
        <v>3.54</v>
      </c>
      <c r="Q25">
        <f t="shared" si="23"/>
        <v>12.744</v>
      </c>
      <c r="R25" s="14"/>
      <c r="T25" s="14"/>
      <c r="U25" s="14"/>
      <c r="V25" s="11"/>
      <c r="W25" s="11"/>
      <c r="X25" s="11"/>
    </row>
    <row r="26" spans="7:24" x14ac:dyDescent="0.25">
      <c r="O26">
        <v>11.28</v>
      </c>
      <c r="P26" s="11">
        <v>9.75</v>
      </c>
      <c r="Q26">
        <f t="shared" si="23"/>
        <v>109.97999999999999</v>
      </c>
      <c r="R26" s="11"/>
      <c r="T26" s="11"/>
      <c r="U26" s="11"/>
      <c r="V26" s="11"/>
      <c r="W26" s="11"/>
      <c r="X26" s="11"/>
    </row>
    <row r="27" spans="7:24" x14ac:dyDescent="0.25">
      <c r="O27">
        <v>11</v>
      </c>
      <c r="P27" s="11">
        <v>6</v>
      </c>
      <c r="Q27">
        <f t="shared" si="23"/>
        <v>66</v>
      </c>
      <c r="R27" s="11"/>
      <c r="T27" s="11"/>
      <c r="U27" s="11"/>
      <c r="V27" s="11"/>
      <c r="W27" s="11"/>
      <c r="X27" s="11"/>
    </row>
    <row r="28" spans="7:24" x14ac:dyDescent="0.25">
      <c r="P28" s="11"/>
      <c r="Q28" s="11">
        <f>SUM(Q22:Q27)</f>
        <v>325.86180000000002</v>
      </c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2025-01-22T08:44:26Z</dcterms:modified>
</cp:coreProperties>
</file>