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ajakta\July\13767\"/>
    </mc:Choice>
  </mc:AlternateContent>
  <bookViews>
    <workbookView xWindow="0" yWindow="0" windowWidth="24000" windowHeight="963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23" l="1"/>
  <c r="P8" i="23"/>
  <c r="M12" i="23"/>
  <c r="M10" i="23"/>
  <c r="L9" i="23"/>
  <c r="L8" i="23"/>
  <c r="P5" i="4"/>
  <c r="Q5" i="4" s="1"/>
  <c r="B5" i="4" s="1"/>
  <c r="C5" i="4" s="1"/>
  <c r="D5" i="4" s="1"/>
  <c r="J5" i="4"/>
  <c r="I5" i="4"/>
  <c r="E5" i="4"/>
  <c r="A5" i="4"/>
  <c r="Q4" i="4"/>
  <c r="B4" i="4" s="1"/>
  <c r="C4" i="4" s="1"/>
  <c r="D4" i="4" s="1"/>
  <c r="P4" i="4"/>
  <c r="J4" i="4"/>
  <c r="I4" i="4"/>
  <c r="E4" i="4"/>
  <c r="A4" i="4"/>
  <c r="P3" i="4"/>
  <c r="J3" i="4"/>
  <c r="I3" i="4"/>
  <c r="E3" i="4"/>
  <c r="B3" i="4"/>
  <c r="C3" i="4" s="1"/>
  <c r="D3" i="4" s="1"/>
  <c r="A3" i="4"/>
  <c r="Q2" i="4"/>
  <c r="B2" i="4" s="1"/>
  <c r="C2" i="4" s="1"/>
  <c r="D2" i="4" s="1"/>
  <c r="J2" i="4"/>
  <c r="I2" i="4"/>
  <c r="E2" i="4"/>
  <c r="A2" i="4"/>
  <c r="H21" i="23"/>
  <c r="H23" i="23" s="1"/>
  <c r="P7" i="4"/>
  <c r="Q7" i="4" s="1"/>
  <c r="B7" i="4" s="1"/>
  <c r="F7" i="4" s="1"/>
  <c r="J7" i="4"/>
  <c r="I7" i="4"/>
  <c r="E7" i="4"/>
  <c r="A7" i="4"/>
  <c r="Q6" i="4"/>
  <c r="B6" i="4" s="1"/>
  <c r="F6" i="4" s="1"/>
  <c r="P6" i="4"/>
  <c r="J6" i="4"/>
  <c r="I6" i="4"/>
  <c r="E6" i="4"/>
  <c r="A6" i="4"/>
  <c r="P8" i="4"/>
  <c r="Q8" i="4" s="1"/>
  <c r="B8" i="4" s="1"/>
  <c r="J8" i="4"/>
  <c r="I8" i="4"/>
  <c r="E8" i="4"/>
  <c r="A8" i="4"/>
  <c r="H22" i="23" l="1"/>
  <c r="G4" i="4"/>
  <c r="G5" i="4"/>
  <c r="G2" i="4"/>
  <c r="G3" i="4"/>
  <c r="F2" i="4"/>
  <c r="F4" i="4"/>
  <c r="F3" i="4"/>
  <c r="F5" i="4"/>
  <c r="H2" i="4"/>
  <c r="H3" i="4"/>
  <c r="H4" i="4"/>
  <c r="H5" i="4"/>
  <c r="G7" i="4"/>
  <c r="C6" i="4"/>
  <c r="D6" i="4" s="1"/>
  <c r="H6" i="4" s="1"/>
  <c r="C7" i="4"/>
  <c r="D7" i="4" s="1"/>
  <c r="H7" i="4" s="1"/>
  <c r="F8" i="4"/>
  <c r="C8" i="4"/>
  <c r="B17" i="25"/>
  <c r="P17" i="4"/>
  <c r="Q17" i="4" s="1"/>
  <c r="B17" i="4" s="1"/>
  <c r="C17" i="4" s="1"/>
  <c r="J17" i="4"/>
  <c r="I17" i="4"/>
  <c r="E17" i="4"/>
  <c r="A17" i="4"/>
  <c r="P16" i="4"/>
  <c r="Q16" i="4" s="1"/>
  <c r="B16" i="4" s="1"/>
  <c r="C16" i="4" s="1"/>
  <c r="J16" i="4"/>
  <c r="I16" i="4"/>
  <c r="E16" i="4"/>
  <c r="A16" i="4"/>
  <c r="P15" i="4"/>
  <c r="Q15" i="4" s="1"/>
  <c r="B15" i="4" s="1"/>
  <c r="C15" i="4" s="1"/>
  <c r="J15" i="4"/>
  <c r="I15" i="4"/>
  <c r="E15" i="4"/>
  <c r="A15" i="4"/>
  <c r="P14" i="4"/>
  <c r="Q14" i="4" s="1"/>
  <c r="B14" i="4" s="1"/>
  <c r="C14" i="4" s="1"/>
  <c r="J14" i="4"/>
  <c r="I14" i="4"/>
  <c r="E14" i="4"/>
  <c r="A14" i="4"/>
  <c r="P13" i="4"/>
  <c r="Q13" i="4" s="1"/>
  <c r="B13" i="4" s="1"/>
  <c r="C13" i="4" s="1"/>
  <c r="J13" i="4"/>
  <c r="I13" i="4"/>
  <c r="E13" i="4"/>
  <c r="A13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9" i="4"/>
  <c r="Q9" i="4" s="1"/>
  <c r="B9" i="4" s="1"/>
  <c r="C9" i="4" s="1"/>
  <c r="J9" i="4"/>
  <c r="I9" i="4"/>
  <c r="E9" i="4"/>
  <c r="A9" i="4"/>
  <c r="F10" i="4" l="1"/>
  <c r="F12" i="4"/>
  <c r="F14" i="4"/>
  <c r="F16" i="4"/>
  <c r="G6" i="4"/>
  <c r="F9" i="4"/>
  <c r="F11" i="4"/>
  <c r="F13" i="4"/>
  <c r="F15" i="4"/>
  <c r="F17" i="4"/>
  <c r="G8" i="4"/>
  <c r="D8" i="4"/>
  <c r="H8" i="4" s="1"/>
  <c r="D9" i="4"/>
  <c r="H9" i="4" s="1"/>
  <c r="G9" i="4"/>
  <c r="G11" i="4"/>
  <c r="D11" i="4"/>
  <c r="H11" i="4" s="1"/>
  <c r="G13" i="4"/>
  <c r="D13" i="4"/>
  <c r="H13" i="4" s="1"/>
  <c r="G15" i="4"/>
  <c r="D15" i="4"/>
  <c r="H15" i="4" s="1"/>
  <c r="G17" i="4"/>
  <c r="D17" i="4"/>
  <c r="H17" i="4" s="1"/>
  <c r="D10" i="4"/>
  <c r="H10" i="4" s="1"/>
  <c r="G10" i="4"/>
  <c r="G12" i="4"/>
  <c r="D12" i="4"/>
  <c r="H12" i="4" s="1"/>
  <c r="G14" i="4"/>
  <c r="D14" i="4"/>
  <c r="H14" i="4" s="1"/>
  <c r="G16" i="4"/>
  <c r="D16" i="4"/>
  <c r="H16" i="4" s="1"/>
  <c r="C23" i="23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17" i="25" s="1"/>
  <c r="E5" i="25"/>
  <c r="P19" i="4" l="1"/>
  <c r="Q19" i="4" s="1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0" i="23" l="1"/>
  <c r="C8" i="23"/>
  <c r="C6" i="23"/>
  <c r="C14" i="23"/>
  <c r="C10" i="23" l="1"/>
  <c r="C11" i="23" s="1"/>
  <c r="C12" i="23" s="1"/>
  <c r="C13" i="23" s="1"/>
  <c r="C16" i="23" s="1"/>
  <c r="C19" i="23" s="1"/>
  <c r="C20" i="23" s="1"/>
  <c r="C21" i="23" l="1"/>
  <c r="C25" i="23"/>
  <c r="J19" i="4"/>
  <c r="I19" i="4"/>
  <c r="E19" i="4"/>
  <c r="A19" i="4"/>
  <c r="B19" i="4" l="1"/>
  <c r="C19" i="4" l="1"/>
  <c r="G19" i="4" s="1"/>
  <c r="F19" i="4"/>
  <c r="D19" i="4" l="1"/>
  <c r="H19" i="4" s="1"/>
</calcChain>
</file>

<file path=xl/sharedStrings.xml><?xml version="1.0" encoding="utf-8"?>
<sst xmlns="http://schemas.openxmlformats.org/spreadsheetml/2006/main" count="135" uniqueCount="100">
  <si>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</si>
  <si>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</si>
  <si>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</si>
  <si>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</si>
  <si>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</si>
  <si>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</si>
  <si>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</si>
  <si>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</si>
  <si>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</si>
  <si>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</si>
  <si>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</si>
  <si>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</si>
  <si>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</si>
  <si>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</si>
  <si>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</si>
  <si>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</si>
  <si>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</si>
  <si>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</si>
  <si>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</si>
  <si>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</si>
  <si>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</si>
  <si>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</si>
  <si>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</si>
  <si>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</si>
  <si>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</si>
  <si>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</si>
  <si>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</si>
  <si>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</si>
  <si>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</si>
  <si>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</si>
  <si>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</si>
  <si>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</si>
  <si>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</si>
  <si>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</si>
  <si>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</si>
  <si>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</si>
  <si>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</si>
  <si>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</si>
  <si>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</si>
  <si>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</si>
  <si>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</si>
  <si>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</si>
  <si>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</si>
  <si>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</si>
  <si>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</si>
  <si>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</si>
  <si>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</si>
  <si>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</si>
  <si>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</si>
  <si>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</si>
  <si>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</si>
  <si>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</si>
  <si>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</si>
  <si>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</si>
  <si>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</si>
  <si>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</si>
  <si>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</si>
  <si>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</si>
  <si>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</si>
  <si>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</si>
  <si>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</si>
  <si>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</si>
  <si>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</si>
  <si>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</si>
  <si>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</si>
  <si>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</si>
  <si>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</si>
  <si>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</si>
  <si>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</si>
  <si>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</si>
  <si>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</si>
  <si>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</si>
  <si>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</si>
  <si>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</si>
  <si>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</si>
  <si>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</si>
  <si>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</si>
  <si>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</si>
  <si>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</si>
  <si>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</si>
  <si>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</si>
  <si>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</si>
  <si>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</si>
  <si>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</si>
  <si>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</si>
  <si>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</si>
  <si>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</si>
  <si>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</si>
  <si>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</si>
  <si>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</si>
  <si>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</si>
  <si>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</si>
  <si>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</si>
  <si>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</si>
  <si>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</si>
  <si>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</si>
  <si>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</si>
  <si>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</si>
  <si>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>rate on CA</t>
  </si>
  <si>
    <t>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</si>
</sst>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437030</xdr:colOff>
      <xdr:row>1</xdr:row>
      <xdr:rowOff>100853</xdr:rowOff>
    </xdr:from>
    <xdr:to>
      <xdr:col>8</xdr:col>
      <xdr:colOff>174812</xdr:colOff>
      <xdr:row>32</xdr:row>
      <xdr:rowOff>12887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30" y="291353"/>
          <a:ext cx="4578723" cy="581753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3</xdr:row>
      <xdr:rowOff>180975</xdr:rowOff>
    </xdr:from>
    <xdr:to>
      <xdr:col>8</xdr:col>
      <xdr:colOff>247650</xdr:colOff>
      <xdr:row>34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752475"/>
          <a:ext cx="4857750" cy="5848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448235</xdr:colOff>
      <xdr:row>0</xdr:row>
      <xdr:rowOff>0</xdr:rowOff>
    </xdr:from>
    <xdr:to>
      <xdr:col>10</xdr:col>
      <xdr:colOff>591110</xdr:colOff>
      <xdr:row>30</xdr:row>
      <xdr:rowOff>161925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8235" y="0"/>
          <a:ext cx="6194051" cy="5876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37735</v>
      </c>
      <c r="F2" s="71"/>
      <c r="G2" s="115" t="s">
        <v>76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35700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35700</v>
      </c>
      <c r="D5" s="56" t="s">
        <v>61</v>
      </c>
      <c r="E5" s="57">
        <f>ROUND(C5/10.764,0)</f>
        <v>3317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11500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24200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35700</v>
      </c>
      <c r="D10" s="56" t="s">
        <v>61</v>
      </c>
      <c r="E10" s="57">
        <f>ROUND(C10/10.764,0)</f>
        <v>3317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2040000</v>
      </c>
      <c r="C17" s="71">
        <v>1020</v>
      </c>
      <c r="D17" s="71"/>
      <c r="E17" s="71">
        <f>E10*C17</f>
        <v>3383340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X21" sqref="X21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2</v>
      </c>
      <c r="C2" s="37">
        <v>17</v>
      </c>
      <c r="D2" s="37">
        <v>6</v>
      </c>
      <c r="E2" s="38">
        <f t="shared" ref="E2" si="0">B2/12</f>
        <v>0.16666666666666666</v>
      </c>
      <c r="F2" s="38">
        <f t="shared" ref="F2" si="1">D2/12</f>
        <v>0.5</v>
      </c>
      <c r="G2" s="38">
        <f t="shared" ref="G2" si="2">A2+E2</f>
        <v>10.166666666666666</v>
      </c>
      <c r="H2" s="38">
        <f t="shared" ref="H2" si="3">C2+F2</f>
        <v>17.5</v>
      </c>
      <c r="I2" s="39">
        <f t="shared" ref="I2" si="4">G2*H2</f>
        <v>177.91666666666666</v>
      </c>
      <c r="J2" s="39">
        <f>I2</f>
        <v>177.91666666666666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312.91666666666663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368.91666666666663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401.91666666666663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426.41666666666663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426.41666666666663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426.41666666666663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426.41666666666663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426.41666666666663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426.41666666666663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426.41666666666663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426.41666666666663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426.41666666666663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426.41666666666663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426.41666666666663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426.41666666666663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426.41666666666663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426.41666666666663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426.41666666666663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426.41666666666663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426.41666666666663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426.41666666666663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426.41666666666663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426.41666666666663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426.41666666666663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426.41666666666663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426.41666666666663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426.41666666666663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426.41666666666663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tabSelected="1" topLeftCell="A4" workbookViewId="0">
      <selection activeCell="L14" sqref="L1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6">
      <c r="A1" s="11"/>
      <c r="B1" s="12"/>
      <c r="C1" s="13"/>
      <c r="D1" s="14"/>
      <c r="F1" s="74"/>
      <c r="G1" s="74"/>
    </row>
    <row r="2" spans="1:16">
      <c r="A2" s="15"/>
      <c r="C2" s="16" t="s">
        <v>97</v>
      </c>
      <c r="D2" s="17"/>
      <c r="F2" s="74"/>
      <c r="G2" s="74"/>
    </row>
    <row r="3" spans="1:16">
      <c r="A3" s="15" t="s">
        <v>13</v>
      </c>
      <c r="B3" s="18"/>
      <c r="C3" s="19">
        <v>6300</v>
      </c>
      <c r="D3" s="20" t="s">
        <v>98</v>
      </c>
      <c r="F3" s="74"/>
      <c r="G3" s="74"/>
      <c r="H3" s="74"/>
      <c r="I3" s="74"/>
    </row>
    <row r="4" spans="1:16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6" ht="16.5">
      <c r="A5" s="15" t="s">
        <v>15</v>
      </c>
      <c r="B5" s="18"/>
      <c r="C5" s="19">
        <f>C3-C4</f>
        <v>4300</v>
      </c>
      <c r="D5" s="22"/>
      <c r="F5" s="74"/>
      <c r="G5" s="74"/>
      <c r="H5" s="114"/>
      <c r="I5" s="74"/>
    </row>
    <row r="6" spans="1:16">
      <c r="A6" s="15" t="s">
        <v>16</v>
      </c>
      <c r="B6" s="18"/>
      <c r="C6" s="19">
        <f>C4</f>
        <v>2000</v>
      </c>
      <c r="D6" s="22"/>
      <c r="F6" s="74"/>
      <c r="G6" s="74"/>
    </row>
    <row r="7" spans="1:16">
      <c r="A7" s="15" t="s">
        <v>17</v>
      </c>
      <c r="B7" s="23"/>
      <c r="C7" s="24">
        <v>0</v>
      </c>
      <c r="D7" s="24"/>
      <c r="F7" s="74"/>
      <c r="G7" s="74"/>
      <c r="P7">
        <v>768</v>
      </c>
    </row>
    <row r="8" spans="1:16">
      <c r="A8" s="15" t="s">
        <v>18</v>
      </c>
      <c r="B8" s="23"/>
      <c r="C8" s="24">
        <f>C9-C7</f>
        <v>60</v>
      </c>
      <c r="D8" s="24"/>
      <c r="F8" s="74"/>
      <c r="G8" s="74"/>
      <c r="J8" t="s">
        <v>99</v>
      </c>
      <c r="K8">
        <v>77.56</v>
      </c>
      <c r="L8">
        <f>K8*10.764</f>
        <v>834.85583999999994</v>
      </c>
      <c r="M8" s="71">
        <v>835</v>
      </c>
      <c r="P8">
        <f>46+47</f>
        <v>93</v>
      </c>
    </row>
    <row r="9" spans="1:16">
      <c r="A9" s="15" t="s">
        <v>19</v>
      </c>
      <c r="B9" s="23"/>
      <c r="C9" s="24">
        <v>60</v>
      </c>
      <c r="D9" s="24"/>
      <c r="F9" s="74"/>
      <c r="G9" s="74"/>
      <c r="J9" t="s">
        <v>74</v>
      </c>
      <c r="K9">
        <v>8.5500000000000007</v>
      </c>
      <c r="L9" s="71">
        <f>K9*10.764</f>
        <v>92.032200000000003</v>
      </c>
      <c r="M9">
        <v>92</v>
      </c>
      <c r="P9">
        <f>SUM(P7:P8)</f>
        <v>861</v>
      </c>
    </row>
    <row r="10" spans="1:16" ht="30">
      <c r="A10" s="21" t="s">
        <v>20</v>
      </c>
      <c r="B10" s="23"/>
      <c r="C10" s="24">
        <f>90*C7/C9</f>
        <v>0</v>
      </c>
      <c r="D10" s="24"/>
      <c r="F10" s="74"/>
      <c r="G10" s="74"/>
      <c r="M10">
        <f>SUM(M8:M9)</f>
        <v>927</v>
      </c>
    </row>
    <row r="11" spans="1:16">
      <c r="A11" s="15"/>
      <c r="B11" s="25"/>
      <c r="C11" s="26">
        <f>C10%</f>
        <v>0</v>
      </c>
      <c r="D11" s="26"/>
      <c r="F11" s="74"/>
      <c r="G11" s="74"/>
    </row>
    <row r="12" spans="1:16">
      <c r="A12" s="15" t="s">
        <v>21</v>
      </c>
      <c r="B12" s="18"/>
      <c r="C12" s="19">
        <f>C6*C11</f>
        <v>0</v>
      </c>
      <c r="D12" s="22"/>
      <c r="F12" s="74"/>
      <c r="G12" s="74"/>
      <c r="M12">
        <f>M10*1.35</f>
        <v>1251.45</v>
      </c>
    </row>
    <row r="13" spans="1:16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16">
      <c r="A14" s="15" t="s">
        <v>15</v>
      </c>
      <c r="B14" s="18"/>
      <c r="C14" s="19">
        <f>C5</f>
        <v>4300</v>
      </c>
      <c r="D14" s="22"/>
      <c r="F14" s="74"/>
      <c r="G14" s="74"/>
    </row>
    <row r="15" spans="1:16">
      <c r="B15" s="18"/>
      <c r="C15" s="19"/>
      <c r="D15" s="22"/>
      <c r="F15" s="74"/>
      <c r="G15" s="74"/>
    </row>
    <row r="16" spans="1:16">
      <c r="A16" s="27" t="s">
        <v>23</v>
      </c>
      <c r="B16" s="28"/>
      <c r="C16" s="20">
        <f>C14+C13</f>
        <v>6300</v>
      </c>
      <c r="D16" s="20"/>
      <c r="E16" s="60"/>
      <c r="F16" s="74"/>
      <c r="G16" s="74"/>
      <c r="H16" s="71"/>
    </row>
    <row r="17" spans="1:14">
      <c r="B17" s="23"/>
      <c r="C17" s="24"/>
      <c r="D17" s="24"/>
      <c r="F17" s="74"/>
      <c r="G17" s="74"/>
      <c r="H17" s="71"/>
      <c r="N17" s="10"/>
    </row>
    <row r="18" spans="1:14" ht="16.5">
      <c r="A18" s="27" t="s">
        <v>94</v>
      </c>
      <c r="B18" s="7"/>
      <c r="C18" s="72">
        <v>927</v>
      </c>
      <c r="D18" s="72"/>
      <c r="E18" s="73"/>
      <c r="F18" s="74"/>
      <c r="G18" s="74"/>
      <c r="H18" s="10"/>
      <c r="I18" s="10"/>
      <c r="J18" s="10"/>
      <c r="N18" s="10"/>
    </row>
    <row r="19" spans="1:14">
      <c r="A19" s="15"/>
      <c r="B19" s="6"/>
      <c r="C19" s="29">
        <f>C18*C16</f>
        <v>5840100</v>
      </c>
      <c r="D19" s="74" t="s">
        <v>68</v>
      </c>
      <c r="E19" s="29"/>
      <c r="F19" s="74"/>
      <c r="G19" s="74"/>
      <c r="H19" s="10">
        <v>5840100</v>
      </c>
      <c r="I19" s="10"/>
      <c r="J19" s="10"/>
      <c r="N19" s="10"/>
    </row>
    <row r="20" spans="1:14">
      <c r="A20" s="15"/>
      <c r="B20" s="53"/>
      <c r="C20" s="30">
        <f>C19*95%</f>
        <v>5548095</v>
      </c>
      <c r="D20" s="74" t="s">
        <v>24</v>
      </c>
      <c r="E20" s="30"/>
      <c r="F20" s="74"/>
      <c r="G20" s="74"/>
      <c r="H20" s="10">
        <v>200000</v>
      </c>
      <c r="I20" s="10"/>
      <c r="J20" s="10"/>
    </row>
    <row r="21" spans="1:14">
      <c r="A21" s="15"/>
      <c r="C21" s="30">
        <f>C19*80%</f>
        <v>4672080</v>
      </c>
      <c r="D21" s="74" t="s">
        <v>25</v>
      </c>
      <c r="E21" s="30"/>
      <c r="F21" s="74"/>
      <c r="G21" s="74" t="s">
        <v>68</v>
      </c>
      <c r="H21" s="10">
        <f>H19+H20</f>
        <v>6040100</v>
      </c>
      <c r="I21" s="10"/>
      <c r="J21" s="10"/>
    </row>
    <row r="22" spans="1:14">
      <c r="A22" s="15"/>
      <c r="F22" s="74"/>
      <c r="G22" s="74" t="s">
        <v>24</v>
      </c>
      <c r="H22" s="10">
        <f>H21*95%</f>
        <v>5738095</v>
      </c>
      <c r="I22" s="10"/>
      <c r="J22" s="10"/>
    </row>
    <row r="23" spans="1:14">
      <c r="A23" s="31" t="s">
        <v>26</v>
      </c>
      <c r="B23" s="32"/>
      <c r="C23" s="33">
        <f>C4*469</f>
        <v>938000</v>
      </c>
      <c r="D23" s="33"/>
      <c r="G23" s="74" t="s">
        <v>25</v>
      </c>
      <c r="H23" s="10">
        <f>H21*80%</f>
        <v>4832080</v>
      </c>
      <c r="I23" s="10"/>
      <c r="J23" s="10"/>
      <c r="L23" s="71"/>
    </row>
    <row r="24" spans="1:14">
      <c r="A24" s="15" t="s">
        <v>27</v>
      </c>
      <c r="L24" s="71"/>
    </row>
    <row r="25" spans="1:14">
      <c r="A25" s="34" t="s">
        <v>28</v>
      </c>
      <c r="B25" s="16"/>
      <c r="C25" s="30">
        <f>C19*0.025/12</f>
        <v>12166.875</v>
      </c>
      <c r="D25" s="30"/>
      <c r="L25" s="71"/>
    </row>
    <row r="26" spans="1:14">
      <c r="C26" s="30"/>
      <c r="D26" s="30"/>
      <c r="L26" s="71"/>
    </row>
    <row r="27" spans="1:14">
      <c r="C27" s="30"/>
      <c r="D27" s="30"/>
      <c r="L27" s="71"/>
    </row>
    <row r="28" spans="1:14">
      <c r="C28"/>
      <c r="D28"/>
      <c r="L28" s="71"/>
    </row>
    <row r="29" spans="1:14">
      <c r="C29"/>
      <c r="D29"/>
      <c r="L29" s="71"/>
    </row>
    <row r="30" spans="1:14">
      <c r="C30"/>
      <c r="D30"/>
      <c r="L30" s="71"/>
    </row>
    <row r="31" spans="1:14">
      <c r="C31"/>
      <c r="D31"/>
      <c r="L31" s="71"/>
    </row>
    <row r="32" spans="1:14">
      <c r="C32"/>
      <c r="D32"/>
    </row>
    <row r="33" spans="1:12">
      <c r="C33"/>
      <c r="D33"/>
    </row>
    <row r="34" spans="1:12">
      <c r="C34"/>
      <c r="D34"/>
    </row>
    <row r="35" spans="1:12">
      <c r="C35"/>
      <c r="D35"/>
    </row>
    <row r="36" spans="1:12">
      <c r="C36"/>
      <c r="D36"/>
    </row>
    <row r="37" spans="1:12">
      <c r="C37"/>
      <c r="D37"/>
    </row>
    <row r="38" spans="1:12">
      <c r="C38"/>
      <c r="D38"/>
    </row>
    <row r="42" spans="1:12">
      <c r="A42" s="35"/>
    </row>
    <row r="46" spans="1:12">
      <c r="K46" s="71"/>
      <c r="L46" s="10"/>
    </row>
    <row r="47" spans="1:12">
      <c r="K47" s="71"/>
      <c r="L47" s="10"/>
    </row>
    <row r="48" spans="1:12">
      <c r="K48" s="71"/>
      <c r="L48" s="10"/>
    </row>
    <row r="49" spans="1:13">
      <c r="K49" s="71"/>
      <c r="L49" s="60"/>
      <c r="M49" s="60"/>
    </row>
    <row r="50" spans="1:13">
      <c r="K50" s="71"/>
      <c r="L50" s="60"/>
    </row>
    <row r="55" spans="1:13" ht="15.75">
      <c r="A55" s="36"/>
    </row>
    <row r="56" spans="1:13" ht="15.75">
      <c r="A56" s="36"/>
    </row>
    <row r="57" spans="1:13" ht="15.75">
      <c r="A57" s="36"/>
    </row>
    <row r="58" spans="1:13" ht="15.75">
      <c r="A58" s="36"/>
    </row>
    <row r="59" spans="1:13" ht="15.75">
      <c r="A59" s="36"/>
    </row>
    <row r="60" spans="1:13" ht="15.75">
      <c r="A60" s="36"/>
    </row>
    <row r="61" spans="1:13" ht="15.75">
      <c r="A61" s="36"/>
    </row>
    <row r="80" spans="3:3">
      <c r="C80" s="16">
        <f>C79*C78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Q3" sqref="Q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887.5</v>
      </c>
      <c r="C2" s="4">
        <f t="shared" ref="C2:C5" si="2">B2*1.2</f>
        <v>1065</v>
      </c>
      <c r="D2" s="4">
        <f t="shared" ref="D2:D5" si="3">C2*1.2</f>
        <v>1278</v>
      </c>
      <c r="E2" s="5">
        <f t="shared" ref="E2:E5" si="4">R2</f>
        <v>4800000</v>
      </c>
      <c r="F2" s="4">
        <f t="shared" ref="F2:F5" si="5">ROUND((E2/B2),0)</f>
        <v>5408</v>
      </c>
      <c r="G2" s="4">
        <f t="shared" ref="G2:G5" si="6">ROUND((E2/C2),0)</f>
        <v>4507</v>
      </c>
      <c r="H2" s="4">
        <f t="shared" ref="H2:H5" si="7">ROUND((E2/D2),0)</f>
        <v>3756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v>1065</v>
      </c>
      <c r="Q2" s="71">
        <f t="shared" ref="Q2:Q5" si="10">P2/1.2</f>
        <v>887.5</v>
      </c>
      <c r="R2" s="2">
        <v>4800000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1060</v>
      </c>
      <c r="C3" s="4">
        <f t="shared" si="2"/>
        <v>1272</v>
      </c>
      <c r="D3" s="4">
        <f t="shared" si="3"/>
        <v>1526.3999999999999</v>
      </c>
      <c r="E3" s="5">
        <f t="shared" si="4"/>
        <v>7020000</v>
      </c>
      <c r="F3" s="4">
        <f t="shared" si="5"/>
        <v>6623</v>
      </c>
      <c r="G3" s="4">
        <f t="shared" si="6"/>
        <v>5519</v>
      </c>
      <c r="H3" s="4">
        <f t="shared" si="7"/>
        <v>4599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ref="P3" si="11">O3/1.2</f>
        <v>0</v>
      </c>
      <c r="Q3" s="71">
        <v>1060</v>
      </c>
      <c r="R3" s="2">
        <v>7020000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ref="A6:A7" si="12">N6</f>
        <v>0</v>
      </c>
      <c r="B6" s="4">
        <f t="shared" ref="B6:B7" si="13">Q6</f>
        <v>0</v>
      </c>
      <c r="C6" s="4">
        <f t="shared" ref="C6:C7" si="14">B6*1.2</f>
        <v>0</v>
      </c>
      <c r="D6" s="4">
        <f t="shared" ref="D6:D7" si="15">C6*1.2</f>
        <v>0</v>
      </c>
      <c r="E6" s="5">
        <f t="shared" ref="E6:E7" si="16">R6</f>
        <v>0</v>
      </c>
      <c r="F6" s="4" t="e">
        <f t="shared" ref="F6:F7" si="17">ROUND((E6/B6),0)</f>
        <v>#DIV/0!</v>
      </c>
      <c r="G6" s="4" t="e">
        <f t="shared" ref="G6:G7" si="18">ROUND((E6/C6),0)</f>
        <v>#DIV/0!</v>
      </c>
      <c r="H6" s="4" t="e">
        <f t="shared" ref="H6:H7" si="19">ROUND((E6/D6),0)</f>
        <v>#DIV/0!</v>
      </c>
      <c r="I6" s="4">
        <f t="shared" ref="I6:I7" si="20">T6</f>
        <v>0</v>
      </c>
      <c r="J6" s="4">
        <f t="shared" ref="J6:J7" si="21">U6</f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ref="Q6:Q7" si="22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22"/>
        <v>0</v>
      </c>
      <c r="R7" s="2">
        <v>0</v>
      </c>
      <c r="S7" s="2"/>
      <c r="T7" s="2"/>
    </row>
    <row r="8" spans="1:35">
      <c r="A8" s="4">
        <f t="shared" ref="A8" si="23">N8</f>
        <v>0</v>
      </c>
      <c r="B8" s="4">
        <f t="shared" ref="B8" si="24">Q8</f>
        <v>0</v>
      </c>
      <c r="C8" s="4">
        <f t="shared" ref="C8" si="25">B8*1.2</f>
        <v>0</v>
      </c>
      <c r="D8" s="4">
        <f t="shared" ref="D8" si="26">C8*1.2</f>
        <v>0</v>
      </c>
      <c r="E8" s="5">
        <f t="shared" ref="E8" si="27">R8</f>
        <v>0</v>
      </c>
      <c r="F8" s="4" t="e">
        <f t="shared" ref="F8" si="28">ROUND((E8/B8),0)</f>
        <v>#DIV/0!</v>
      </c>
      <c r="G8" s="4" t="e">
        <f t="shared" ref="G8" si="29">ROUND((E8/C8),0)</f>
        <v>#DIV/0!</v>
      </c>
      <c r="H8" s="4" t="e">
        <f t="shared" ref="H8" si="30">ROUND((E8/D8),0)</f>
        <v>#DIV/0!</v>
      </c>
      <c r="I8" s="4">
        <f t="shared" ref="I8" si="31">T8</f>
        <v>0</v>
      </c>
      <c r="J8" s="4">
        <f t="shared" ref="J8" si="32">U8</f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8" si="33">P8/1.2</f>
        <v>0</v>
      </c>
      <c r="R8" s="2">
        <v>0</v>
      </c>
      <c r="S8" s="2"/>
      <c r="T8" s="2"/>
    </row>
    <row r="9" spans="1:35">
      <c r="A9" s="4">
        <f t="shared" ref="A9:A17" si="34">N9</f>
        <v>0</v>
      </c>
      <c r="B9" s="4">
        <f t="shared" ref="B9:B17" si="35">Q9</f>
        <v>0</v>
      </c>
      <c r="C9" s="4">
        <f t="shared" ref="C9:C17" si="36">B9*1.2</f>
        <v>0</v>
      </c>
      <c r="D9" s="4">
        <f t="shared" ref="D9:D17" si="37">C9*1.2</f>
        <v>0</v>
      </c>
      <c r="E9" s="5">
        <f t="shared" ref="E9:E17" si="38">R9</f>
        <v>0</v>
      </c>
      <c r="F9" s="4" t="e">
        <f t="shared" ref="F9:F17" si="39">ROUND((E9/B9),0)</f>
        <v>#DIV/0!</v>
      </c>
      <c r="G9" s="4" t="e">
        <f t="shared" ref="G9:G17" si="40">ROUND((E9/C9),0)</f>
        <v>#DIV/0!</v>
      </c>
      <c r="H9" s="4" t="e">
        <f t="shared" ref="H9:H17" si="41">ROUND((E9/D9),0)</f>
        <v>#DIV/0!</v>
      </c>
      <c r="I9" s="4">
        <f t="shared" ref="I9:I17" si="42">T9</f>
        <v>0</v>
      </c>
      <c r="J9" s="4">
        <f t="shared" ref="J9:J17" si="43">U9</f>
        <v>0</v>
      </c>
      <c r="K9" s="71"/>
      <c r="L9" s="71"/>
      <c r="M9" s="71"/>
      <c r="N9" s="71"/>
      <c r="O9" s="71">
        <v>0</v>
      </c>
      <c r="P9" s="71">
        <f t="shared" ref="P9" si="44">O9/1.2</f>
        <v>0</v>
      </c>
      <c r="Q9" s="71">
        <f t="shared" ref="Q9:Q17" si="45">P9/1.2</f>
        <v>0</v>
      </c>
      <c r="R9" s="2">
        <v>0</v>
      </c>
      <c r="S9" s="2"/>
      <c r="T9" s="2"/>
    </row>
    <row r="10" spans="1:35">
      <c r="A10" s="4">
        <f t="shared" si="34"/>
        <v>0</v>
      </c>
      <c r="B10" s="4">
        <f t="shared" si="35"/>
        <v>0</v>
      </c>
      <c r="C10" s="4">
        <f t="shared" si="36"/>
        <v>0</v>
      </c>
      <c r="D10" s="4">
        <f t="shared" si="37"/>
        <v>0</v>
      </c>
      <c r="E10" s="5">
        <f t="shared" si="38"/>
        <v>0</v>
      </c>
      <c r="F10" s="4" t="e">
        <f t="shared" si="39"/>
        <v>#DIV/0!</v>
      </c>
      <c r="G10" s="4" t="e">
        <f t="shared" si="40"/>
        <v>#DIV/0!</v>
      </c>
      <c r="H10" s="4" t="e">
        <f t="shared" si="41"/>
        <v>#DIV/0!</v>
      </c>
      <c r="I10" s="4">
        <f t="shared" si="42"/>
        <v>0</v>
      </c>
      <c r="J10" s="4">
        <f t="shared" si="43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45"/>
        <v>0</v>
      </c>
      <c r="R10" s="2">
        <v>0</v>
      </c>
      <c r="S10" s="2"/>
    </row>
    <row r="11" spans="1:35" ht="16.5">
      <c r="A11" s="4">
        <f t="shared" si="34"/>
        <v>0</v>
      </c>
      <c r="B11" s="4">
        <f t="shared" si="35"/>
        <v>0</v>
      </c>
      <c r="C11" s="4">
        <f t="shared" si="36"/>
        <v>0</v>
      </c>
      <c r="D11" s="4">
        <f t="shared" si="37"/>
        <v>0</v>
      </c>
      <c r="E11" s="5">
        <f t="shared" si="38"/>
        <v>0</v>
      </c>
      <c r="F11" s="4" t="e">
        <f t="shared" si="39"/>
        <v>#DIV/0!</v>
      </c>
      <c r="G11" s="4" t="e">
        <f t="shared" si="40"/>
        <v>#DIV/0!</v>
      </c>
      <c r="H11" s="4" t="e">
        <f t="shared" si="41"/>
        <v>#DIV/0!</v>
      </c>
      <c r="I11" s="4">
        <f t="shared" si="42"/>
        <v>0</v>
      </c>
      <c r="J11" s="4">
        <f t="shared" si="43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4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34"/>
        <v>0</v>
      </c>
      <c r="B12" s="4">
        <f t="shared" si="35"/>
        <v>0</v>
      </c>
      <c r="C12" s="4">
        <f t="shared" si="36"/>
        <v>0</v>
      </c>
      <c r="D12" s="4">
        <f t="shared" si="37"/>
        <v>0</v>
      </c>
      <c r="E12" s="5">
        <f t="shared" si="38"/>
        <v>0</v>
      </c>
      <c r="F12" s="4" t="e">
        <f t="shared" si="39"/>
        <v>#DIV/0!</v>
      </c>
      <c r="G12" s="4" t="e">
        <f t="shared" si="40"/>
        <v>#DIV/0!</v>
      </c>
      <c r="H12" s="4" t="e">
        <f t="shared" si="41"/>
        <v>#DIV/0!</v>
      </c>
      <c r="I12" s="4">
        <f t="shared" si="42"/>
        <v>0</v>
      </c>
      <c r="J12" s="4">
        <f t="shared" si="43"/>
        <v>0</v>
      </c>
      <c r="K12" s="71"/>
      <c r="L12" s="71"/>
      <c r="M12" s="71"/>
      <c r="N12" s="71"/>
      <c r="O12" s="71">
        <v>0</v>
      </c>
      <c r="P12" s="71">
        <f t="shared" ref="P12:P13" si="46">O12/1.2</f>
        <v>0</v>
      </c>
      <c r="Q12" s="71">
        <f t="shared" si="45"/>
        <v>0</v>
      </c>
      <c r="R12" s="2">
        <v>0</v>
      </c>
      <c r="S12" s="2"/>
      <c r="V12" s="68"/>
    </row>
    <row r="13" spans="1:35">
      <c r="A13" s="4">
        <f t="shared" si="34"/>
        <v>0</v>
      </c>
      <c r="B13" s="4">
        <f t="shared" si="35"/>
        <v>0</v>
      </c>
      <c r="C13" s="4">
        <f t="shared" si="36"/>
        <v>0</v>
      </c>
      <c r="D13" s="4">
        <f t="shared" si="37"/>
        <v>0</v>
      </c>
      <c r="E13" s="5">
        <f t="shared" si="38"/>
        <v>0</v>
      </c>
      <c r="F13" s="4" t="e">
        <f t="shared" si="39"/>
        <v>#DIV/0!</v>
      </c>
      <c r="G13" s="4" t="e">
        <f t="shared" si="40"/>
        <v>#DIV/0!</v>
      </c>
      <c r="H13" s="4" t="e">
        <f t="shared" si="41"/>
        <v>#DIV/0!</v>
      </c>
      <c r="I13" s="4">
        <f t="shared" si="42"/>
        <v>0</v>
      </c>
      <c r="J13" s="4">
        <f t="shared" si="43"/>
        <v>0</v>
      </c>
      <c r="K13" s="71"/>
      <c r="L13" s="71"/>
      <c r="M13" s="71"/>
      <c r="N13" s="71"/>
      <c r="O13" s="71">
        <v>0</v>
      </c>
      <c r="P13" s="71">
        <f t="shared" si="46"/>
        <v>0</v>
      </c>
      <c r="Q13" s="71">
        <f t="shared" si="45"/>
        <v>0</v>
      </c>
      <c r="R13" s="2">
        <v>0</v>
      </c>
      <c r="S13" s="2"/>
    </row>
    <row r="14" spans="1:35">
      <c r="A14" s="4">
        <f t="shared" si="34"/>
        <v>0</v>
      </c>
      <c r="B14" s="4">
        <f t="shared" si="35"/>
        <v>0</v>
      </c>
      <c r="C14" s="4">
        <f t="shared" si="36"/>
        <v>0</v>
      </c>
      <c r="D14" s="4">
        <f t="shared" si="37"/>
        <v>0</v>
      </c>
      <c r="E14" s="5">
        <f t="shared" si="38"/>
        <v>0</v>
      </c>
      <c r="F14" s="4" t="e">
        <f t="shared" si="39"/>
        <v>#DIV/0!</v>
      </c>
      <c r="G14" s="4" t="e">
        <f t="shared" si="40"/>
        <v>#DIV/0!</v>
      </c>
      <c r="H14" s="4" t="e">
        <f t="shared" si="41"/>
        <v>#DIV/0!</v>
      </c>
      <c r="I14" s="4">
        <f t="shared" si="42"/>
        <v>0</v>
      </c>
      <c r="J14" s="4">
        <f t="shared" si="4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45"/>
        <v>0</v>
      </c>
      <c r="R14" s="2">
        <v>0</v>
      </c>
      <c r="S14" s="2"/>
    </row>
    <row r="15" spans="1:35">
      <c r="A15" s="4">
        <f t="shared" si="34"/>
        <v>0</v>
      </c>
      <c r="B15" s="4">
        <f t="shared" si="35"/>
        <v>0</v>
      </c>
      <c r="C15" s="4">
        <f t="shared" si="36"/>
        <v>0</v>
      </c>
      <c r="D15" s="4">
        <f t="shared" si="37"/>
        <v>0</v>
      </c>
      <c r="E15" s="5">
        <f t="shared" si="38"/>
        <v>0</v>
      </c>
      <c r="F15" s="4" t="e">
        <f t="shared" si="39"/>
        <v>#DIV/0!</v>
      </c>
      <c r="G15" s="4" t="e">
        <f t="shared" si="40"/>
        <v>#DIV/0!</v>
      </c>
      <c r="H15" s="4" t="e">
        <f t="shared" si="41"/>
        <v>#DIV/0!</v>
      </c>
      <c r="I15" s="4">
        <f t="shared" si="42"/>
        <v>0</v>
      </c>
      <c r="J15" s="4">
        <f t="shared" si="43"/>
        <v>0</v>
      </c>
      <c r="K15" s="71"/>
      <c r="L15" s="71"/>
      <c r="M15" s="71"/>
      <c r="N15" s="71"/>
      <c r="O15" s="71">
        <v>0</v>
      </c>
      <c r="P15" s="71">
        <f t="shared" ref="P15" si="47">O15/1.2</f>
        <v>0</v>
      </c>
      <c r="Q15" s="71">
        <f t="shared" si="45"/>
        <v>0</v>
      </c>
      <c r="R15" s="2">
        <v>0</v>
      </c>
      <c r="S15" s="2"/>
    </row>
    <row r="16" spans="1:35">
      <c r="A16" s="4">
        <f t="shared" si="34"/>
        <v>0</v>
      </c>
      <c r="B16" s="4">
        <f t="shared" si="35"/>
        <v>0</v>
      </c>
      <c r="C16" s="4">
        <f t="shared" si="36"/>
        <v>0</v>
      </c>
      <c r="D16" s="4">
        <f t="shared" si="37"/>
        <v>0</v>
      </c>
      <c r="E16" s="5">
        <f t="shared" si="38"/>
        <v>0</v>
      </c>
      <c r="F16" s="4" t="e">
        <f t="shared" si="39"/>
        <v>#DIV/0!</v>
      </c>
      <c r="G16" s="4" t="e">
        <f t="shared" si="40"/>
        <v>#DIV/0!</v>
      </c>
      <c r="H16" s="4" t="e">
        <f t="shared" si="41"/>
        <v>#DIV/0!</v>
      </c>
      <c r="I16" s="4">
        <f t="shared" si="42"/>
        <v>0</v>
      </c>
      <c r="J16" s="4">
        <f t="shared" si="43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45"/>
        <v>0</v>
      </c>
      <c r="R16" s="2">
        <v>0</v>
      </c>
      <c r="S16" s="2"/>
    </row>
    <row r="17" spans="1:19">
      <c r="A17" s="4">
        <f t="shared" si="34"/>
        <v>0</v>
      </c>
      <c r="B17" s="4">
        <f t="shared" si="35"/>
        <v>0</v>
      </c>
      <c r="C17" s="4">
        <f t="shared" si="36"/>
        <v>0</v>
      </c>
      <c r="D17" s="4">
        <f t="shared" si="37"/>
        <v>0</v>
      </c>
      <c r="E17" s="5">
        <f t="shared" si="38"/>
        <v>0</v>
      </c>
      <c r="F17" s="4" t="e">
        <f t="shared" si="39"/>
        <v>#DIV/0!</v>
      </c>
      <c r="G17" s="4" t="e">
        <f t="shared" si="40"/>
        <v>#DIV/0!</v>
      </c>
      <c r="H17" s="4" t="e">
        <f t="shared" si="41"/>
        <v>#DIV/0!</v>
      </c>
      <c r="I17" s="4">
        <f t="shared" si="42"/>
        <v>0</v>
      </c>
      <c r="J17" s="4">
        <f t="shared" si="43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45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48">N19</f>
        <v>0</v>
      </c>
      <c r="B19" s="4">
        <f t="shared" ref="B19" si="49">Q19</f>
        <v>0</v>
      </c>
      <c r="C19" s="4">
        <f t="shared" ref="C19" si="50">B19*1.2</f>
        <v>0</v>
      </c>
      <c r="D19" s="4">
        <f t="shared" ref="D19" si="51">C19*1.2</f>
        <v>0</v>
      </c>
      <c r="E19" s="5">
        <f t="shared" ref="E19" si="52">R19</f>
        <v>0</v>
      </c>
      <c r="F19" s="4" t="e">
        <f t="shared" ref="F19" si="53">ROUND((E19/B19),0)</f>
        <v>#DIV/0!</v>
      </c>
      <c r="G19" s="4" t="e">
        <f t="shared" ref="G19" si="54">ROUND((E19/C19),0)</f>
        <v>#DIV/0!</v>
      </c>
      <c r="H19" s="4" t="e">
        <f t="shared" ref="H19" si="55">ROUND((E19/D19),0)</f>
        <v>#DIV/0!</v>
      </c>
      <c r="I19" s="4">
        <f t="shared" ref="I19:J19" si="56">T19</f>
        <v>0</v>
      </c>
      <c r="J19" s="4">
        <f t="shared" si="56"/>
        <v>0</v>
      </c>
      <c r="O19" s="71">
        <v>0</v>
      </c>
      <c r="P19" s="71">
        <f>O19/1.2</f>
        <v>0</v>
      </c>
      <c r="Q19" s="71">
        <f t="shared" ref="Q19" si="5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2" zoomScale="130" zoomScaleNormal="130" workbookViewId="0">
      <selection activeCell="H6" sqref="H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5" zoomScaleNormal="115" workbookViewId="0">
      <selection activeCell="G9" sqref="G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J10" sqref="J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</cp:lastModifiedBy>
  <cp:lastPrinted>2019-11-05T06:14:02Z</cp:lastPrinted>
  <dcterms:created xsi:type="dcterms:W3CDTF">2018-02-17T10:36:41Z</dcterms:created>
  <dcterms:modified xsi:type="dcterms:W3CDTF">2025-01-20T08:06:32Z</dcterms:modified>
</cp:coreProperties>
</file>