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Ashutosh suresh Patekar\"/>
    </mc:Choice>
  </mc:AlternateContent>
  <xr:revisionPtr revIDLastSave="0" documentId="13_ncr:1_{C93487B4-F45E-42E9-9571-B58248C3CFE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7" i="4" l="1"/>
  <c r="Q7" i="4"/>
  <c r="Q6" i="4"/>
  <c r="R6" i="4"/>
  <c r="H23" i="4"/>
  <c r="H21" i="4"/>
  <c r="I20" i="4"/>
  <c r="I19" i="4"/>
  <c r="H2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<sst xmlns="http://schemas.openxmlformats.org/spreadsheetml/2006/main" count="27" uniqueCount="24">
  <si>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</si>
  <si>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</si>
  <si>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</si>
  <si>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</si>
  <si>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</si>
  <si>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</si>
  <si>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</si>
  <si>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</si>
  <si>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</si>
  <si>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</si>
  <si>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</si>
  <si>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</si>
  <si>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</si>
  <si>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.701 . 7 th floor Bldg Block B Maximus Residency phase no 1 village Ashte panvel</t>
  </si>
  <si>
    <t>agreemetn  - 07.01.25</t>
  </si>
  <si>
    <t>av</t>
  </si>
  <si>
    <t>sd</t>
  </si>
  <si>
    <t>rd</t>
  </si>
  <si>
    <t>ca</t>
  </si>
  <si>
    <t>bla, dry , terrace</t>
  </si>
  <si>
    <t>rate</t>
  </si>
  <si>
    <t>fmv</t>
  </si>
  <si>
    <t>30.12.24</t>
  </si>
  <si>
    <t>27.12.24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</si>
</sst>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" fontId="1" fillId="3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44</xdr:row>
      <xdr:rowOff>153527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FE897-1576-4054-9A91-23F56A08D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078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3E3B33-8065-4886-95AE-4DEC8DAB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6786B-8673-4677-8333-7FAEAD3FF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43A3D-00C0-4CEC-9359-5F059590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60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995B2-B35A-4410-AB8E-BA2173325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10096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C3D359-D333-451D-B29B-8E30361FD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23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1" sqref="O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4.1406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1116</v>
      </c>
      <c r="C2" s="4">
        <f>B2*1.2</f>
        <v>1339.2</v>
      </c>
      <c r="D2" s="4">
        <f t="shared" ref="D2:D13" si="2">C2*1.2</f>
        <v>1607.04</v>
      </c>
      <c r="E2" s="5">
        <f t="shared" ref="E2:E13" si="3">R2</f>
        <v>10300000</v>
      </c>
      <c r="F2" s="10">
        <f t="shared" ref="F2:F13" si="4">ROUND((E2/B2),0)</f>
        <v>9229</v>
      </c>
      <c r="G2" s="10">
        <f t="shared" ref="G2:G13" si="5">ROUND((E2/C2),0)</f>
        <v>7691</v>
      </c>
      <c r="H2" s="10">
        <f t="shared" ref="H2:H13" si="6">ROUND((E2/D2),0)</f>
        <v>6409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1116</v>
      </c>
      <c r="R2" s="2">
        <v>10300000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435</v>
      </c>
      <c r="C3" s="4">
        <f t="shared" ref="C3:C15" si="9">B3*1.2</f>
        <v>522</v>
      </c>
      <c r="D3" s="4">
        <f t="shared" si="2"/>
        <v>626.4</v>
      </c>
      <c r="E3" s="5">
        <f t="shared" si="3"/>
        <v>4300000</v>
      </c>
      <c r="F3" s="10">
        <f t="shared" si="4"/>
        <v>9885</v>
      </c>
      <c r="G3" s="10">
        <f t="shared" si="5"/>
        <v>8238</v>
      </c>
      <c r="H3" s="10">
        <f t="shared" si="6"/>
        <v>6865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435</v>
      </c>
      <c r="R3" s="2">
        <v>4300000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604</v>
      </c>
      <c r="C4" s="4">
        <f t="shared" si="9"/>
        <v>724.8</v>
      </c>
      <c r="D4" s="4">
        <f t="shared" si="2"/>
        <v>869.75999999999988</v>
      </c>
      <c r="E4" s="17">
        <f t="shared" si="3"/>
        <v>5929000</v>
      </c>
      <c r="F4" s="15">
        <f t="shared" si="4"/>
        <v>9816</v>
      </c>
      <c r="G4" s="10">
        <f t="shared" si="5"/>
        <v>8180</v>
      </c>
      <c r="H4" s="10">
        <f t="shared" si="6"/>
        <v>6817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604</v>
      </c>
      <c r="R4" s="2">
        <v>5929000</v>
      </c>
      <c r="S4" s="8"/>
      <c r="T4" s="8"/>
    </row>
    <row r="5" spans="1:20" x14ac:dyDescent="0.25">
      <c r="A5" s="4">
        <f t="shared" si="0"/>
        <v>0</v>
      </c>
      <c r="B5" s="4">
        <f t="shared" si="1"/>
        <v>966</v>
      </c>
      <c r="C5" s="4">
        <f t="shared" si="9"/>
        <v>1159.2</v>
      </c>
      <c r="D5" s="4">
        <f t="shared" si="2"/>
        <v>1391.04</v>
      </c>
      <c r="E5" s="17">
        <f t="shared" si="3"/>
        <v>10800000</v>
      </c>
      <c r="F5" s="15">
        <f t="shared" si="4"/>
        <v>11180</v>
      </c>
      <c r="G5" s="10">
        <f t="shared" si="5"/>
        <v>9317</v>
      </c>
      <c r="H5" s="10">
        <f t="shared" si="6"/>
        <v>7764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966</v>
      </c>
      <c r="R5" s="2">
        <v>10800000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1115.667072</v>
      </c>
      <c r="C6" s="4">
        <f t="shared" si="9"/>
        <v>1338.8004864</v>
      </c>
      <c r="D6" s="4">
        <f t="shared" si="2"/>
        <v>1606.5605836799998</v>
      </c>
      <c r="E6" s="17">
        <f t="shared" si="3"/>
        <v>9046432</v>
      </c>
      <c r="F6" s="15">
        <f t="shared" si="4"/>
        <v>8109</v>
      </c>
      <c r="G6" s="10">
        <f t="shared" si="5"/>
        <v>6757</v>
      </c>
      <c r="H6" s="10">
        <f t="shared" si="6"/>
        <v>5631</v>
      </c>
      <c r="I6" s="4" t="e">
        <f>#REF!</f>
        <v>#REF!</v>
      </c>
      <c r="J6" s="4">
        <f t="shared" si="7"/>
        <v>18</v>
      </c>
      <c r="O6">
        <v>0</v>
      </c>
      <c r="P6">
        <f t="shared" si="8"/>
        <v>0</v>
      </c>
      <c r="Q6">
        <f>(89.741+13.907)*10.764</f>
        <v>1115.667072</v>
      </c>
      <c r="R6" s="2">
        <f>8531532+511900+3000</f>
        <v>9046432</v>
      </c>
      <c r="S6" s="8">
        <v>18</v>
      </c>
      <c r="T6" s="8" t="s">
        <v>22</v>
      </c>
    </row>
    <row r="7" spans="1:20" x14ac:dyDescent="0.25">
      <c r="A7" s="4">
        <f t="shared" si="0"/>
        <v>0</v>
      </c>
      <c r="B7" s="4">
        <f t="shared" si="1"/>
        <v>490.27867199999997</v>
      </c>
      <c r="C7" s="4">
        <f t="shared" si="9"/>
        <v>588.33440639999992</v>
      </c>
      <c r="D7" s="4">
        <f t="shared" si="2"/>
        <v>706.0012876799999</v>
      </c>
      <c r="E7" s="17">
        <f t="shared" si="3"/>
        <v>4235668</v>
      </c>
      <c r="F7" s="15">
        <f t="shared" si="4"/>
        <v>8639</v>
      </c>
      <c r="G7" s="10">
        <f t="shared" si="5"/>
        <v>7199</v>
      </c>
      <c r="H7" s="10">
        <f t="shared" si="6"/>
        <v>6000</v>
      </c>
      <c r="I7" s="4" t="e">
        <f>#REF!</f>
        <v>#REF!</v>
      </c>
      <c r="J7" s="4">
        <f t="shared" si="7"/>
        <v>15</v>
      </c>
      <c r="O7">
        <v>0</v>
      </c>
      <c r="P7">
        <f t="shared" si="8"/>
        <v>0</v>
      </c>
      <c r="Q7">
        <f>(40.365+5.183)*10.764</f>
        <v>490.27867199999997</v>
      </c>
      <c r="R7" s="2">
        <f>3967568+238100+30000</f>
        <v>4235668</v>
      </c>
      <c r="S7" s="8">
        <v>15</v>
      </c>
      <c r="T7" s="8" t="s">
        <v>23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7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2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7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18</v>
      </c>
      <c r="H19">
        <v>966</v>
      </c>
      <c r="I19">
        <f>89.741*10.764</f>
        <v>965.97212399999989</v>
      </c>
    </row>
    <row r="20" spans="7:24" x14ac:dyDescent="0.25">
      <c r="G20" t="s">
        <v>19</v>
      </c>
      <c r="H20">
        <v>150</v>
      </c>
      <c r="I20">
        <f>13.907*10.764</f>
        <v>149.69494799999998</v>
      </c>
    </row>
    <row r="21" spans="7:24" x14ac:dyDescent="0.25">
      <c r="H21">
        <f>SUM(H19:H20)</f>
        <v>1116</v>
      </c>
    </row>
    <row r="22" spans="7:24" x14ac:dyDescent="0.25">
      <c r="G22" s="6" t="s">
        <v>20</v>
      </c>
      <c r="H22" s="6">
        <v>10000</v>
      </c>
    </row>
    <row r="23" spans="7:24" x14ac:dyDescent="0.25">
      <c r="G23" t="s">
        <v>21</v>
      </c>
      <c r="H23">
        <f>H22*H21</f>
        <v>11160000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 s="16">
        <v>8981982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 s="16">
        <v>539000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 s="16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s="16">
        <f>SUM(H26:H28)</f>
        <v>9550982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2025-01-20T04:37:42Z</dcterms:modified>
</cp:coreProperties>
</file>