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CPC Chinchpokli (East)\Dinesh C Thanna\"/>
    </mc:Choice>
  </mc:AlternateContent>
  <xr:revisionPtr revIDLastSave="0" documentId="13_ncr:1_{7B3A5015-46EF-499E-A24D-74343F1E5944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" i="4" l="1"/>
  <c r="Q6" i="4"/>
  <c r="Q21" i="4"/>
  <c r="C20" i="23"/>
  <c r="B20" i="23"/>
  <c r="Q5" i="4"/>
  <c r="Q4" i="4"/>
  <c r="Q3" i="4"/>
  <c r="G28" i="4"/>
  <c r="C12" i="25" l="1"/>
  <c r="C5" i="25" l="1"/>
  <c r="C4" i="25"/>
  <c r="C3" i="25"/>
  <c r="P2" i="4"/>
  <c r="P3" i="4"/>
  <c r="B3" i="4" s="1"/>
  <c r="C3" i="4" s="1"/>
  <c r="D3" i="4" s="1"/>
  <c r="P4" i="4"/>
  <c r="P5" i="4"/>
  <c r="P6" i="4"/>
  <c r="B6" i="4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5" i="23" l="1"/>
  <c r="B21" i="23"/>
  <c r="P21" i="4" l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18" i="4"/>
  <c r="H18" i="4" s="1"/>
  <c r="D19" i="4"/>
  <c r="H19" i="4" s="1"/>
  <c r="D17" i="4"/>
  <c r="H17" i="4" s="1"/>
  <c r="D21" i="4" l="1"/>
  <c r="H21" i="4" s="1"/>
</calcChain>
</file>

<file path=xl/sharedStrings.xml><?xml version="1.0" encoding="utf-8"?>
<sst xmlns="http://schemas.openxmlformats.org/spreadsheetml/2006/main" count="133" uniqueCount="91">
  <si>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</si>
  <si>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</si>
  <si>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</si>
  <si>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</si>
  <si>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</si>
  <si>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</si>
  <si>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</si>
  <si>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</si>
  <si>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</si>
  <si>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</si>
  <si>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</si>
  <si>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</si>
  <si>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</si>
  <si>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</si>
  <si>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</si>
  <si>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</si>
  <si>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</si>
  <si>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</si>
  <si>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</si>
  <si>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</si>
  <si>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</si>
  <si>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</si>
  <si>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</si>
  <si>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</si>
  <si>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</si>
  <si>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</si>
  <si>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</si>
  <si>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</si>
  <si>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</si>
  <si>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</si>
  <si>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</si>
  <si>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</si>
  <si>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</si>
  <si>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</si>
  <si>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</si>
  <si>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</si>
  <si>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</si>
  <si>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</si>
  <si>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</si>
  <si>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</si>
  <si>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</si>
  <si>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</si>
  <si>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</si>
  <si>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</si>
  <si>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</si>
  <si>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</si>
  <si>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</si>
  <si>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</si>
  <si>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</si>
  <si>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</si>
  <si>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</si>
  <si>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</si>
  <si>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</si>
  <si>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</si>
  <si>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</si>
  <si>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</si>
  <si>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</si>
  <si>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</si>
  <si>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</si>
  <si>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</si>
  <si>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</si>
  <si>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</si>
  <si>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</si>
  <si>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</si>
  <si>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</si>
  <si>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</si>
  <si>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</si>
  <si>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</si>
  <si>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</si>
  <si>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</si>
  <si>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</si>
  <si>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</si>
  <si>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</si>
  <si>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</si>
  <si>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</si>
  <si>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</si>
  <si>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</si>
  <si>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</si>
  <si>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</si>
  <si>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</si>
  <si>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</si>
  <si>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</si>
  <si>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</si>
  <si>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</si>
  <si>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EBVT</t>
  </si>
  <si>
    <t>TACA</t>
  </si>
  <si>
    <t>IGR-04.10.24</t>
  </si>
  <si>
    <t>IGR-04.06.24</t>
  </si>
  <si>
    <t>IGR-13.03.24</t>
  </si>
  <si>
    <t>IGR-15.12.23</t>
  </si>
  <si>
    <t>IGR-02.11.23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</si>
</sst>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4B55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9" fillId="0" borderId="8" xfId="0" applyFont="1" applyBorder="1" applyAlignment="1">
      <alignment horizontal="center"/>
    </xf>
    <xf numFmtId="0" fontId="11" fillId="5" borderId="9" xfId="0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49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0A2C30-6B17-4951-9BBE-903B81819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239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51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8CDE5E-2FE8-4FB2-AF5A-E92E583D1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753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48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4AA6B9-3AA6-451C-A957-3ED356EC7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267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80CA30-20CE-4122-A24F-1B05A1455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782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51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7AB6CC-4D63-4EE8-B96F-16EAFAC5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782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76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82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77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78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79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80</v>
      </c>
      <c r="C8" s="45">
        <f>C7*D13%</f>
        <v>321094.09999999998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81</v>
      </c>
      <c r="C9" s="50">
        <f>C6+C8</f>
        <v>350494.1</v>
      </c>
      <c r="D9" s="51" t="s">
        <v>62</v>
      </c>
      <c r="E9" s="52">
        <f>C9/10.764</f>
        <v>32561.696395392046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2025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0</v>
      </c>
      <c r="D13" s="58">
        <f>D12-C13</f>
        <v>100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6"/>
      <c r="L1" s="66"/>
      <c r="M1" s="66"/>
      <c r="N1" s="66"/>
      <c r="O1" s="66"/>
      <c r="P1" s="66"/>
      <c r="Q1" s="66"/>
      <c r="R1" s="66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workbookViewId="0">
      <selection activeCell="C21" sqref="C21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4.285156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40000</v>
      </c>
      <c r="C3" s="19" t="s">
        <v>75</v>
      </c>
      <c r="D3" s="6" t="s">
        <v>83</v>
      </c>
    </row>
    <row r="4" spans="1:4" ht="30" x14ac:dyDescent="0.25">
      <c r="A4" s="18" t="s">
        <v>14</v>
      </c>
      <c r="B4" s="16">
        <v>3000</v>
      </c>
      <c r="C4" s="19"/>
    </row>
    <row r="5" spans="1:4" x14ac:dyDescent="0.25">
      <c r="A5" s="13" t="s">
        <v>15</v>
      </c>
      <c r="B5" s="16">
        <f>B3-B4</f>
        <v>37000</v>
      </c>
      <c r="C5" s="19"/>
    </row>
    <row r="6" spans="1:4" x14ac:dyDescent="0.25">
      <c r="A6" s="13" t="s">
        <v>16</v>
      </c>
      <c r="B6" s="16">
        <f>B4</f>
        <v>3000</v>
      </c>
      <c r="C6" s="19"/>
    </row>
    <row r="7" spans="1:4" x14ac:dyDescent="0.25">
      <c r="A7" s="13" t="s">
        <v>17</v>
      </c>
      <c r="B7" s="20">
        <f>C7-C8</f>
        <v>0</v>
      </c>
      <c r="C7" s="20">
        <v>2025</v>
      </c>
    </row>
    <row r="8" spans="1:4" x14ac:dyDescent="0.25">
      <c r="A8" s="13" t="s">
        <v>18</v>
      </c>
      <c r="B8" s="20">
        <f>B9-B7</f>
        <v>60</v>
      </c>
      <c r="C8" s="20">
        <v>2025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0</v>
      </c>
      <c r="C10" s="20"/>
    </row>
    <row r="11" spans="1:4" x14ac:dyDescent="0.25">
      <c r="A11" s="13"/>
      <c r="B11" s="21">
        <f>B10%</f>
        <v>0</v>
      </c>
      <c r="C11" s="21"/>
    </row>
    <row r="12" spans="1:4" x14ac:dyDescent="0.25">
      <c r="A12" s="13" t="s">
        <v>21</v>
      </c>
      <c r="B12" s="16">
        <f>B6*B11</f>
        <v>0</v>
      </c>
      <c r="C12" s="19"/>
    </row>
    <row r="13" spans="1:4" x14ac:dyDescent="0.25">
      <c r="A13" s="13" t="s">
        <v>22</v>
      </c>
      <c r="B13" s="16">
        <f>B6-B12</f>
        <v>3000</v>
      </c>
      <c r="C13" s="19"/>
    </row>
    <row r="14" spans="1:4" x14ac:dyDescent="0.25">
      <c r="A14" s="13" t="s">
        <v>15</v>
      </c>
      <c r="B14" s="16">
        <f>B5</f>
        <v>37000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40000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ACA</v>
      </c>
      <c r="B18" s="23">
        <v>918</v>
      </c>
      <c r="C18" s="20"/>
    </row>
    <row r="19" spans="1:4" x14ac:dyDescent="0.25">
      <c r="A19" s="13" t="s">
        <v>73</v>
      </c>
      <c r="B19" s="24">
        <f>B18*B16</f>
        <v>36720000</v>
      </c>
      <c r="C19" s="65"/>
      <c r="D19" s="58"/>
    </row>
    <row r="20" spans="1:4" x14ac:dyDescent="0.25">
      <c r="A20" s="13" t="s">
        <v>24</v>
      </c>
      <c r="B20" s="25">
        <f>B19*98%</f>
        <v>35985600</v>
      </c>
      <c r="C20" s="24">
        <f>B20*0.75</f>
        <v>26989200</v>
      </c>
      <c r="D20" s="58"/>
    </row>
    <row r="21" spans="1:4" x14ac:dyDescent="0.25">
      <c r="A21" s="13" t="s">
        <v>25</v>
      </c>
      <c r="B21" s="25">
        <f>B19*80%</f>
        <v>29376000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2754000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76500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V6" sqref="V6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1205.0298</v>
      </c>
      <c r="C2" s="4">
        <f t="shared" ref="C2:C16" si="1">B2*1.2</f>
        <v>1446.03576</v>
      </c>
      <c r="D2" s="4">
        <f t="shared" ref="D2:D16" si="2">C2*1.2</f>
        <v>1735.2429119999999</v>
      </c>
      <c r="E2" s="5">
        <f t="shared" ref="E2:E16" si="3">R2</f>
        <v>47015500</v>
      </c>
      <c r="F2" s="4">
        <f t="shared" ref="F2:F15" si="4">ROUND((E2/B2),0)</f>
        <v>39016</v>
      </c>
      <c r="G2" s="4">
        <f t="shared" ref="G2:G15" si="5">ROUND((E2/C2),0)</f>
        <v>32513</v>
      </c>
      <c r="H2" s="4">
        <f t="shared" ref="H2:H15" si="6">ROUND((E2/D2),0)</f>
        <v>27094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f>111.95*10.764</f>
        <v>1205.0298</v>
      </c>
      <c r="R2" s="2">
        <v>47015500</v>
      </c>
      <c r="S2" s="2" t="s">
        <v>90</v>
      </c>
    </row>
    <row r="3" spans="1:19" x14ac:dyDescent="0.25">
      <c r="A3" s="4">
        <v>2</v>
      </c>
      <c r="B3" s="4">
        <f t="shared" si="0"/>
        <v>1613.9541599999998</v>
      </c>
      <c r="C3" s="4">
        <f t="shared" si="1"/>
        <v>1936.7449919999997</v>
      </c>
      <c r="D3" s="4">
        <f t="shared" si="2"/>
        <v>2324.0939903999997</v>
      </c>
      <c r="E3" s="5">
        <f t="shared" si="3"/>
        <v>58341331</v>
      </c>
      <c r="F3" s="4">
        <f t="shared" si="4"/>
        <v>36148</v>
      </c>
      <c r="G3" s="4">
        <f t="shared" si="5"/>
        <v>30123</v>
      </c>
      <c r="H3" s="4">
        <f t="shared" si="6"/>
        <v>25103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f>149.94*10.764</f>
        <v>1613.9541599999998</v>
      </c>
      <c r="R3" s="2">
        <v>58341331</v>
      </c>
      <c r="S3" s="2" t="s">
        <v>86</v>
      </c>
    </row>
    <row r="4" spans="1:19" x14ac:dyDescent="0.25">
      <c r="A4" s="4">
        <v>3</v>
      </c>
      <c r="B4" s="4">
        <f t="shared" si="0"/>
        <v>917.95391999999993</v>
      </c>
      <c r="C4" s="4">
        <f t="shared" si="1"/>
        <v>1101.5447039999999</v>
      </c>
      <c r="D4" s="4">
        <f t="shared" si="2"/>
        <v>1321.8536447999998</v>
      </c>
      <c r="E4" s="5">
        <f t="shared" si="3"/>
        <v>35119120</v>
      </c>
      <c r="F4" s="4">
        <f t="shared" si="4"/>
        <v>38258</v>
      </c>
      <c r="G4" s="4">
        <f t="shared" si="5"/>
        <v>31882</v>
      </c>
      <c r="H4" s="4">
        <f t="shared" si="6"/>
        <v>26568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>85.28*10.764</f>
        <v>917.95391999999993</v>
      </c>
      <c r="R4" s="2">
        <v>35119120</v>
      </c>
      <c r="S4" s="2" t="s">
        <v>87</v>
      </c>
    </row>
    <row r="5" spans="1:19" x14ac:dyDescent="0.25">
      <c r="A5" s="4">
        <v>4</v>
      </c>
      <c r="B5" s="4">
        <f t="shared" si="0"/>
        <v>1205.0298</v>
      </c>
      <c r="C5" s="4">
        <f t="shared" si="1"/>
        <v>1446.03576</v>
      </c>
      <c r="D5" s="4">
        <f t="shared" si="2"/>
        <v>1735.2429119999999</v>
      </c>
      <c r="E5" s="5">
        <f t="shared" si="3"/>
        <v>46745862</v>
      </c>
      <c r="F5" s="4">
        <f t="shared" si="4"/>
        <v>38792</v>
      </c>
      <c r="G5" s="4">
        <f t="shared" si="5"/>
        <v>32327</v>
      </c>
      <c r="H5" s="4">
        <f t="shared" si="6"/>
        <v>26939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>111.95*10.764</f>
        <v>1205.0298</v>
      </c>
      <c r="R5" s="2">
        <v>46745862</v>
      </c>
      <c r="S5" s="2" t="s">
        <v>88</v>
      </c>
    </row>
    <row r="6" spans="1:19" x14ac:dyDescent="0.25">
      <c r="A6" s="4">
        <v>5</v>
      </c>
      <c r="B6" s="4">
        <f t="shared" si="0"/>
        <v>1205.0298</v>
      </c>
      <c r="C6" s="4">
        <f t="shared" si="1"/>
        <v>1446.03576</v>
      </c>
      <c r="D6" s="4">
        <f t="shared" si="2"/>
        <v>1735.2429119999999</v>
      </c>
      <c r="E6" s="5">
        <f t="shared" si="3"/>
        <v>47376412</v>
      </c>
      <c r="F6" s="4">
        <f t="shared" si="4"/>
        <v>39316</v>
      </c>
      <c r="G6" s="4">
        <f t="shared" si="5"/>
        <v>32763</v>
      </c>
      <c r="H6" s="4">
        <f t="shared" si="6"/>
        <v>27302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>111.95*10.764</f>
        <v>1205.0298</v>
      </c>
      <c r="R6" s="2">
        <v>47376412</v>
      </c>
      <c r="S6" s="2" t="s">
        <v>89</v>
      </c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ref="Q2:Q10" si="10">P7/1.2</f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9" customFormat="1" x14ac:dyDescent="0.25"/>
    <row r="23" spans="1:19" s="9" customFormat="1" x14ac:dyDescent="0.25"/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45" t="s">
        <v>83</v>
      </c>
      <c r="G26" s="45">
        <v>845</v>
      </c>
    </row>
    <row r="27" spans="1:19" s="9" customFormat="1" x14ac:dyDescent="0.25">
      <c r="F27" s="45" t="s">
        <v>84</v>
      </c>
      <c r="G27" s="45">
        <v>73</v>
      </c>
    </row>
    <row r="28" spans="1:19" s="9" customFormat="1" x14ac:dyDescent="0.25">
      <c r="C28" s="60" t="s">
        <v>74</v>
      </c>
      <c r="D28" s="60"/>
      <c r="F28" s="45" t="s">
        <v>85</v>
      </c>
      <c r="G28" s="45">
        <f>SUM(G26:G27)</f>
        <v>918</v>
      </c>
    </row>
    <row r="29" spans="1:19" s="9" customFormat="1" x14ac:dyDescent="0.25">
      <c r="C29" s="60" t="s">
        <v>1</v>
      </c>
      <c r="D29" s="60"/>
      <c r="F29" s="45" t="s">
        <v>71</v>
      </c>
      <c r="G29" s="45">
        <v>1010</v>
      </c>
      <c r="H29" s="9">
        <f>G29/G28</f>
        <v>1.1002178649237473</v>
      </c>
    </row>
    <row r="30" spans="1:19" s="9" customFormat="1" x14ac:dyDescent="0.25">
      <c r="F30" s="45" t="s">
        <v>72</v>
      </c>
      <c r="G30" s="45"/>
    </row>
    <row r="31" spans="1:19" s="9" customFormat="1" x14ac:dyDescent="0.25">
      <c r="C31" s="63"/>
      <c r="D31" s="63"/>
      <c r="F31" s="63" t="s">
        <v>73</v>
      </c>
      <c r="G31" s="63">
        <f>G29*G30</f>
        <v>0</v>
      </c>
      <c r="H31" s="9" t="e">
        <f>G31/D29</f>
        <v>#DIV/0!</v>
      </c>
    </row>
    <row r="32" spans="1:19" s="9" customFormat="1" x14ac:dyDescent="0.25">
      <c r="C32" s="63"/>
      <c r="D32" s="63"/>
      <c r="F32" s="63" t="s">
        <v>24</v>
      </c>
      <c r="G32" s="63">
        <f>G31*90%</f>
        <v>0</v>
      </c>
    </row>
    <row r="33" spans="3:7" s="9" customFormat="1" x14ac:dyDescent="0.25">
      <c r="C33" s="63"/>
      <c r="D33" s="63"/>
      <c r="F33" s="63" t="s">
        <v>25</v>
      </c>
      <c r="G33" s="63">
        <f>G31*80%</f>
        <v>0</v>
      </c>
    </row>
    <row r="34" spans="3:7" s="9" customFormat="1" x14ac:dyDescent="0.25">
      <c r="C34" s="63"/>
      <c r="D34" s="63"/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topLeftCell="A7"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19"/>
  <sheetViews>
    <sheetView zoomScaleNormal="100" workbookViewId="0"/>
  </sheetViews>
  <sheetFormatPr defaultRowHeight="15" x14ac:dyDescent="0.25"/>
  <sheetData>
    <row r="2" spans="1:1" x14ac:dyDescent="0.25">
      <c r="A2" s="67"/>
    </row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2025-01-20T05:09:10Z</dcterms:modified>
</cp:coreProperties>
</file>