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BOB\E Vijaya Dombivali East Branch\Abdulkader Rashid Shaikh\"/>
    </mc:Choice>
  </mc:AlternateContent>
  <xr:revisionPtr revIDLastSave="0" documentId="13_ncr:1_{5741298A-25A9-4F7C-99DA-D8181DCA2AD4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4" l="1"/>
  <c r="C12" i="25" l="1"/>
  <c r="C5" i="25" l="1"/>
  <c r="C4" i="25"/>
  <c r="C3" i="25"/>
  <c r="P2" i="4"/>
  <c r="P3" i="4"/>
  <c r="B3" i="4" s="1"/>
  <c r="C3" i="4" s="1"/>
  <c r="D3" i="4" s="1"/>
  <c r="P4" i="4"/>
  <c r="Q5" i="4"/>
  <c r="P6" i="4"/>
  <c r="B6" i="4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3" i="4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5" i="23" l="1"/>
  <c r="B20" i="23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<sst xmlns="http://schemas.openxmlformats.org/spreadsheetml/2006/main" count="129" uniqueCount="87">
  <si>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</si>
  <si>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</si>
  <si>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</si>
  <si>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</si>
  <si>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</si>
  <si>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</si>
  <si>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</si>
  <si>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</si>
  <si>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</si>
  <si>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</si>
  <si>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</si>
  <si>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</si>
  <si>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</si>
  <si>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</si>
  <si>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</si>
  <si>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</si>
  <si>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</si>
  <si>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</si>
  <si>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</si>
  <si>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</si>
  <si>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</si>
  <si>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</si>
  <si>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</si>
  <si>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</si>
  <si>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</si>
  <si>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</si>
  <si>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</si>
  <si>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</si>
  <si>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</si>
  <si>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</si>
  <si>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</si>
  <si>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</si>
  <si>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</si>
  <si>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</si>
  <si>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</si>
  <si>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</si>
  <si>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</si>
  <si>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</si>
  <si>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</si>
  <si>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</si>
  <si>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</si>
  <si>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</si>
  <si>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</si>
  <si>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</si>
  <si>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</si>
  <si>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</si>
  <si>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</si>
  <si>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</si>
  <si>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</si>
  <si>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</si>
  <si>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</si>
  <si>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</si>
  <si>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</si>
  <si>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</si>
  <si>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</si>
  <si>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</si>
  <si>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</si>
  <si>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</si>
  <si>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</si>
  <si>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</si>
  <si>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</si>
  <si>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</si>
  <si>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</si>
  <si>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</si>
  <si>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</si>
  <si>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</si>
  <si>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</si>
  <si>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</si>
  <si>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</si>
  <si>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</si>
  <si>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</si>
  <si>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</si>
  <si>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</si>
  <si>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</si>
  <si>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</si>
  <si>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</si>
  <si>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</si>
  <si>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</si>
  <si>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</si>
  <si>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</si>
  <si>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</si>
  <si>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</si>
  <si>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</si>
  <si>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</si>
  <si>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IGR-16.12.24</t>
  </si>
  <si>
    <t>IGR-30.09.24</t>
  </si>
  <si>
    <t>IGR-24.09.24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</si>
</sst>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" fillId="2" borderId="0" xfId="0" applyFont="1" applyFill="1"/>
    <xf numFmtId="0" fontId="0" fillId="2" borderId="0" xfId="0" applyFill="1"/>
    <xf numFmtId="4" fontId="0" fillId="2" borderId="0" xfId="0" applyNumberFormat="1" applyFill="1"/>
    <xf numFmtId="0" fontId="9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CB4786-235B-4E05-AF19-3C3E3F5AC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06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7B787A-9249-47FF-8764-EF1DEB5AE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525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53E88A-61B6-401D-A635-A99749398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10039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286981</xdr:colOff>
      <xdr:row>49</xdr:row>
      <xdr:rowOff>115546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43265F-5C8D-4F67-A8D9-76E3E82AF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21381" cy="89261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372718</xdr:colOff>
      <xdr:row>45</xdr:row>
      <xdr:rowOff>115512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CAAF82-7E30-4ACB-B857-4F6FDB687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07118" cy="868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76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82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77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78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79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80</v>
      </c>
      <c r="C8" s="45">
        <f>C7*D13%</f>
        <v>288984.69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81</v>
      </c>
      <c r="C9" s="50">
        <f>C6+C8</f>
        <v>318384.69</v>
      </c>
      <c r="D9" s="51" t="s">
        <v>62</v>
      </c>
      <c r="E9" s="52">
        <f>C9/10.764</f>
        <v>29578.659420289856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2015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10</v>
      </c>
      <c r="D13" s="58">
        <f>D12-C13</f>
        <v>90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9"/>
      <c r="L1" s="69"/>
      <c r="M1" s="69"/>
      <c r="N1" s="69"/>
      <c r="O1" s="69"/>
      <c r="P1" s="69"/>
      <c r="Q1" s="69"/>
      <c r="R1" s="69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workbookViewId="0">
      <selection activeCell="G25" sqref="G25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10500</v>
      </c>
      <c r="C3" s="19" t="s">
        <v>75</v>
      </c>
      <c r="D3" s="6" t="s">
        <v>83</v>
      </c>
    </row>
    <row r="4" spans="1:4" ht="30" x14ac:dyDescent="0.25">
      <c r="A4" s="18" t="s">
        <v>14</v>
      </c>
      <c r="B4" s="16">
        <v>2500</v>
      </c>
      <c r="C4" s="19"/>
    </row>
    <row r="5" spans="1:4" x14ac:dyDescent="0.25">
      <c r="A5" s="13" t="s">
        <v>15</v>
      </c>
      <c r="B5" s="16">
        <f>B3-B4</f>
        <v>8000</v>
      </c>
      <c r="C5" s="19"/>
    </row>
    <row r="6" spans="1:4" x14ac:dyDescent="0.25">
      <c r="A6" s="13" t="s">
        <v>16</v>
      </c>
      <c r="B6" s="16">
        <f>B4</f>
        <v>2500</v>
      </c>
      <c r="C6" s="19"/>
    </row>
    <row r="7" spans="1:4" x14ac:dyDescent="0.25">
      <c r="A7" s="13" t="s">
        <v>17</v>
      </c>
      <c r="B7" s="20">
        <f>C7-C8</f>
        <v>10</v>
      </c>
      <c r="C7" s="20">
        <v>2025</v>
      </c>
    </row>
    <row r="8" spans="1:4" x14ac:dyDescent="0.25">
      <c r="A8" s="13" t="s">
        <v>18</v>
      </c>
      <c r="B8" s="20">
        <f>B9-B7</f>
        <v>50</v>
      </c>
      <c r="C8" s="20">
        <v>2015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15</v>
      </c>
      <c r="C10" s="20"/>
    </row>
    <row r="11" spans="1:4" x14ac:dyDescent="0.25">
      <c r="A11" s="13"/>
      <c r="B11" s="21">
        <f>B10%</f>
        <v>0.15</v>
      </c>
      <c r="C11" s="21"/>
    </row>
    <row r="12" spans="1:4" x14ac:dyDescent="0.25">
      <c r="A12" s="13" t="s">
        <v>21</v>
      </c>
      <c r="B12" s="16">
        <f>B6*B11</f>
        <v>375</v>
      </c>
      <c r="C12" s="19"/>
    </row>
    <row r="13" spans="1:4" x14ac:dyDescent="0.25">
      <c r="A13" s="13" t="s">
        <v>22</v>
      </c>
      <c r="B13" s="16">
        <f>B6-B12</f>
        <v>2125</v>
      </c>
      <c r="C13" s="19"/>
    </row>
    <row r="14" spans="1:4" x14ac:dyDescent="0.25">
      <c r="A14" s="13" t="s">
        <v>15</v>
      </c>
      <c r="B14" s="16">
        <f>B5</f>
        <v>8000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10125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ACA</v>
      </c>
      <c r="B18" s="23">
        <v>694</v>
      </c>
      <c r="C18" s="20"/>
    </row>
    <row r="19" spans="1:4" x14ac:dyDescent="0.25">
      <c r="A19" s="13" t="s">
        <v>73</v>
      </c>
      <c r="B19" s="24">
        <f>B18*B16</f>
        <v>7026750</v>
      </c>
      <c r="C19" s="65"/>
      <c r="D19" s="58"/>
    </row>
    <row r="20" spans="1:4" x14ac:dyDescent="0.25">
      <c r="A20" s="13" t="s">
        <v>24</v>
      </c>
      <c r="B20" s="25">
        <f>B19*90%</f>
        <v>6324075</v>
      </c>
      <c r="C20" s="24"/>
      <c r="D20" s="58"/>
    </row>
    <row r="21" spans="1:4" x14ac:dyDescent="0.25">
      <c r="A21" s="13" t="s">
        <v>25</v>
      </c>
      <c r="B21" s="25">
        <f>B19*80%</f>
        <v>5621400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1735000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14639.0625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F5" sqref="F5:R6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349</v>
      </c>
      <c r="C2" s="4">
        <f t="shared" ref="C2:C16" si="1">B2*1.2</f>
        <v>418.8</v>
      </c>
      <c r="D2" s="4">
        <f t="shared" ref="D2:D16" si="2">C2*1.2</f>
        <v>502.56</v>
      </c>
      <c r="E2" s="5">
        <f t="shared" ref="E2:E16" si="3">R2</f>
        <v>3500000</v>
      </c>
      <c r="F2" s="66">
        <f t="shared" ref="F2:F15" si="4">ROUND((E2/B2),0)</f>
        <v>10029</v>
      </c>
      <c r="G2" s="66">
        <f t="shared" ref="G2:G15" si="5">ROUND((E2/C2),0)</f>
        <v>8357</v>
      </c>
      <c r="H2" s="66">
        <f t="shared" ref="H2:H15" si="6">ROUND((E2/D2),0)</f>
        <v>6964</v>
      </c>
      <c r="I2" s="66">
        <f t="shared" ref="I2:I15" si="7">T2</f>
        <v>0</v>
      </c>
      <c r="J2" s="66">
        <f t="shared" ref="J2:J15" si="8">U2</f>
        <v>0</v>
      </c>
      <c r="K2" s="67"/>
      <c r="L2" s="67"/>
      <c r="M2" s="67"/>
      <c r="N2" s="67"/>
      <c r="O2" s="67">
        <v>0</v>
      </c>
      <c r="P2" s="67">
        <f t="shared" ref="P2:P10" si="9">O2/1.2</f>
        <v>0</v>
      </c>
      <c r="Q2" s="67">
        <v>349</v>
      </c>
      <c r="R2" s="68">
        <v>3500000</v>
      </c>
      <c r="S2" s="68" t="s">
        <v>84</v>
      </c>
    </row>
    <row r="3" spans="1:19" x14ac:dyDescent="0.25">
      <c r="A3" s="4">
        <v>2</v>
      </c>
      <c r="B3" s="4">
        <f t="shared" si="0"/>
        <v>397</v>
      </c>
      <c r="C3" s="4">
        <f t="shared" si="1"/>
        <v>476.4</v>
      </c>
      <c r="D3" s="4">
        <f t="shared" si="2"/>
        <v>571.67999999999995</v>
      </c>
      <c r="E3" s="5">
        <f t="shared" si="3"/>
        <v>3450000</v>
      </c>
      <c r="F3" s="4">
        <f t="shared" si="4"/>
        <v>8690</v>
      </c>
      <c r="G3" s="4">
        <f t="shared" si="5"/>
        <v>7242</v>
      </c>
      <c r="H3" s="4">
        <f t="shared" si="6"/>
        <v>6035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v>397</v>
      </c>
      <c r="R3" s="2">
        <v>3450000</v>
      </c>
      <c r="S3" s="2" t="s">
        <v>85</v>
      </c>
    </row>
    <row r="4" spans="1:19" x14ac:dyDescent="0.25">
      <c r="A4" s="4">
        <v>3</v>
      </c>
      <c r="B4" s="4">
        <f t="shared" si="0"/>
        <v>347</v>
      </c>
      <c r="C4" s="4">
        <f t="shared" si="1"/>
        <v>416.4</v>
      </c>
      <c r="D4" s="4">
        <f t="shared" si="2"/>
        <v>499.67999999999995</v>
      </c>
      <c r="E4" s="5">
        <f t="shared" si="3"/>
        <v>3300000</v>
      </c>
      <c r="F4" s="66">
        <f t="shared" si="4"/>
        <v>9510</v>
      </c>
      <c r="G4" s="66">
        <f t="shared" si="5"/>
        <v>7925</v>
      </c>
      <c r="H4" s="66">
        <f t="shared" si="6"/>
        <v>6604</v>
      </c>
      <c r="I4" s="66">
        <f t="shared" si="7"/>
        <v>0</v>
      </c>
      <c r="J4" s="66">
        <f t="shared" si="8"/>
        <v>0</v>
      </c>
      <c r="K4" s="67"/>
      <c r="L4" s="67"/>
      <c r="M4" s="67"/>
      <c r="N4" s="67"/>
      <c r="O4" s="67">
        <v>0</v>
      </c>
      <c r="P4" s="67">
        <f t="shared" si="9"/>
        <v>0</v>
      </c>
      <c r="Q4" s="67">
        <v>347</v>
      </c>
      <c r="R4" s="68">
        <v>3300000</v>
      </c>
      <c r="S4" s="68" t="s">
        <v>86</v>
      </c>
    </row>
    <row r="5" spans="1:19" x14ac:dyDescent="0.25">
      <c r="A5" s="4">
        <v>4</v>
      </c>
      <c r="B5" s="4">
        <f t="shared" si="0"/>
        <v>833.33333333333337</v>
      </c>
      <c r="C5" s="4">
        <f t="shared" si="1"/>
        <v>1000</v>
      </c>
      <c r="D5" s="4">
        <f t="shared" si="2"/>
        <v>1200</v>
      </c>
      <c r="E5" s="5">
        <f t="shared" si="3"/>
        <v>8000000</v>
      </c>
      <c r="F5" s="66">
        <f t="shared" si="4"/>
        <v>9600</v>
      </c>
      <c r="G5" s="66">
        <f t="shared" si="5"/>
        <v>8000</v>
      </c>
      <c r="H5" s="66">
        <f t="shared" si="6"/>
        <v>6667</v>
      </c>
      <c r="I5" s="66">
        <f t="shared" si="7"/>
        <v>0</v>
      </c>
      <c r="J5" s="66">
        <f t="shared" si="8"/>
        <v>0</v>
      </c>
      <c r="K5" s="67"/>
      <c r="L5" s="67"/>
      <c r="M5" s="67"/>
      <c r="N5" s="67"/>
      <c r="O5" s="67">
        <v>0</v>
      </c>
      <c r="P5" s="67">
        <v>1000</v>
      </c>
      <c r="Q5" s="67">
        <f t="shared" ref="Q5:Q10" si="10">P5/1.2</f>
        <v>833.33333333333337</v>
      </c>
      <c r="R5" s="68">
        <v>8000000</v>
      </c>
      <c r="S5" s="2"/>
    </row>
    <row r="6" spans="1:19" x14ac:dyDescent="0.25">
      <c r="A6" s="4">
        <v>5</v>
      </c>
      <c r="B6" s="4">
        <f t="shared" si="0"/>
        <v>745</v>
      </c>
      <c r="C6" s="4">
        <f t="shared" si="1"/>
        <v>894</v>
      </c>
      <c r="D6" s="4">
        <f t="shared" si="2"/>
        <v>1072.8</v>
      </c>
      <c r="E6" s="5">
        <f t="shared" si="3"/>
        <v>8000000</v>
      </c>
      <c r="F6" s="66">
        <f t="shared" si="4"/>
        <v>10738</v>
      </c>
      <c r="G6" s="66">
        <f t="shared" si="5"/>
        <v>8949</v>
      </c>
      <c r="H6" s="66">
        <f t="shared" si="6"/>
        <v>7457</v>
      </c>
      <c r="I6" s="66">
        <f t="shared" si="7"/>
        <v>0</v>
      </c>
      <c r="J6" s="66">
        <f t="shared" si="8"/>
        <v>0</v>
      </c>
      <c r="K6" s="67"/>
      <c r="L6" s="67"/>
      <c r="M6" s="67"/>
      <c r="N6" s="67"/>
      <c r="O6" s="67">
        <v>0</v>
      </c>
      <c r="P6" s="67">
        <f t="shared" si="9"/>
        <v>0</v>
      </c>
      <c r="Q6" s="67">
        <v>745</v>
      </c>
      <c r="R6" s="68">
        <v>8000000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9" customFormat="1" x14ac:dyDescent="0.25"/>
    <row r="23" spans="1:19" s="9" customFormat="1" x14ac:dyDescent="0.25"/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62"/>
    </row>
    <row r="28" spans="1:19" s="9" customFormat="1" x14ac:dyDescent="0.25">
      <c r="C28" s="60" t="s">
        <v>74</v>
      </c>
      <c r="D28" s="60"/>
      <c r="F28" s="45" t="s">
        <v>83</v>
      </c>
      <c r="G28" s="45">
        <v>694</v>
      </c>
    </row>
    <row r="29" spans="1:19" s="9" customFormat="1" x14ac:dyDescent="0.25">
      <c r="C29" s="60" t="s">
        <v>1</v>
      </c>
      <c r="D29" s="60">
        <v>4000000</v>
      </c>
      <c r="F29" s="45" t="s">
        <v>71</v>
      </c>
      <c r="G29" s="45">
        <v>833</v>
      </c>
      <c r="H29" s="9">
        <f>G29/G28</f>
        <v>1.2002881844380404</v>
      </c>
    </row>
    <row r="30" spans="1:19" s="9" customFormat="1" x14ac:dyDescent="0.25">
      <c r="F30" s="45" t="s">
        <v>72</v>
      </c>
      <c r="G30" s="45">
        <v>10000</v>
      </c>
    </row>
    <row r="31" spans="1:19" s="9" customFormat="1" x14ac:dyDescent="0.25">
      <c r="C31" s="63"/>
      <c r="D31" s="63"/>
      <c r="F31" s="63" t="s">
        <v>73</v>
      </c>
      <c r="G31" s="63">
        <f>G28*G30</f>
        <v>6940000</v>
      </c>
      <c r="H31" s="9">
        <f>G31/D29</f>
        <v>1.7350000000000001</v>
      </c>
    </row>
    <row r="32" spans="1:19" s="9" customFormat="1" x14ac:dyDescent="0.25">
      <c r="C32" s="63"/>
      <c r="D32" s="63"/>
      <c r="F32" s="63" t="s">
        <v>24</v>
      </c>
      <c r="G32" s="63">
        <f>G31*90%</f>
        <v>6246000</v>
      </c>
    </row>
    <row r="33" spans="3:7" s="9" customFormat="1" x14ac:dyDescent="0.25">
      <c r="C33" s="63"/>
      <c r="D33" s="63"/>
      <c r="F33" s="63" t="s">
        <v>25</v>
      </c>
      <c r="G33" s="63">
        <f>G31*80%</f>
        <v>5552000</v>
      </c>
    </row>
    <row r="34" spans="3:7" s="9" customFormat="1" x14ac:dyDescent="0.25">
      <c r="C34" s="63"/>
      <c r="D34" s="63"/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2025-01-18T10:57:24Z</dcterms:modified>
</cp:coreProperties>
</file>