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Ghatkopar (West)\Navin Suresh Sharma\"/>
    </mc:Choice>
  </mc:AlternateContent>
  <xr:revisionPtr revIDLastSave="0" documentId="13_ncr:1_{F5EE079A-429E-4D03-9FD9-71F5F08FB3A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3" i="4" l="1"/>
  <c r="R2" i="4"/>
  <c r="Q49" i="4" l="1"/>
  <c r="Q48" i="4"/>
  <c r="Q28" i="4"/>
  <c r="Q29" i="4"/>
  <c r="Q30" i="4"/>
  <c r="Q31" i="4"/>
  <c r="Q32" i="4"/>
  <c r="Q33" i="4"/>
  <c r="Q34" i="4"/>
  <c r="Q35" i="4"/>
  <c r="Q36" i="4"/>
  <c r="Q37" i="4"/>
  <c r="Q38" i="4"/>
  <c r="Q39" i="4"/>
  <c r="Q40" i="4"/>
  <c r="Q41" i="4"/>
  <c r="Q42" i="4"/>
  <c r="Q43" i="4"/>
  <c r="Q44" i="4"/>
  <c r="Q45" i="4"/>
  <c r="Q46" i="4"/>
  <c r="Q47" i="4"/>
  <c r="Q27" i="4"/>
  <c r="Q26" i="4"/>
  <c r="I21" i="4" l="1"/>
  <c r="J19" i="4"/>
  <c r="J18" i="4"/>
  <c r="I28" i="4"/>
  <c r="Q12" i="4" l="1"/>
  <c r="P12" i="4"/>
  <c r="P11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<sst xmlns="http://schemas.openxmlformats.org/spreadsheetml/2006/main" count="155" uniqueCount="28">
  <si>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</si>
  <si>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</si>
  <si>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</si>
  <si>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</si>
  <si>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</si>
  <si>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</si>
  <si>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</si>
  <si>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</si>
  <si>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</si>
  <si>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</si>
  <si>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</si>
  <si>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</si>
  <si>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</si>
  <si>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702, 7th Floor, Wing - B, Lalani Residency CHSL, Opp Suraj Water Park, Ghodbunder Road, Village - Kavesar, Thane West,</t>
  </si>
  <si>
    <t>agreement - 2017</t>
  </si>
  <si>
    <t>av</t>
  </si>
  <si>
    <t>sd</t>
  </si>
  <si>
    <t>rd</t>
  </si>
  <si>
    <t>ca</t>
  </si>
  <si>
    <t>fmv</t>
  </si>
  <si>
    <t>bua</t>
  </si>
  <si>
    <t>rate on ca</t>
  </si>
  <si>
    <t>oc - 2009</t>
  </si>
  <si>
    <t>26.07.24</t>
  </si>
  <si>
    <t>28.03.23</t>
  </si>
  <si>
    <t>ls - 90 lakhs</t>
  </si>
  <si>
    <t>mca</t>
  </si>
  <si>
    <t>14.02.24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</si>
</sst>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3" fontId="0" fillId="0" borderId="0" xfId="1" applyFont="1"/>
    <xf numFmtId="4" fontId="1" fillId="3" borderId="0" xfId="0" applyNumberFormat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54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66B460-E46C-48DB-81BE-9071E0492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9250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238125</xdr:colOff>
      <xdr:row>58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2375BE-0D15-4C1E-AB93-724EBD6DAA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553325" cy="10067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439402</xdr:colOff>
      <xdr:row>46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2E277A-DD60-4EDF-9925-A47F17A696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73802" cy="8602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448929</xdr:colOff>
      <xdr:row>47</xdr:row>
      <xdr:rowOff>182177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0AB66D-C85D-4B7D-B574-0585249E8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83329" cy="8611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401297</xdr:colOff>
      <xdr:row>52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F22B62-947B-496D-B475-A2E63FD37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35697" cy="86213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448929</xdr:colOff>
      <xdr:row>45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47C0D4-47B5-4EFF-8483-07DBB3FC39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83329" cy="86403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16</xdr:col>
      <xdr:colOff>477508</xdr:colOff>
      <xdr:row>45</xdr:row>
      <xdr:rowOff>115459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792898-779C-4F7B-924F-5BEA721A4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9011908" cy="830695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1618B2-BD82-40A7-AE7E-A96C8C2957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62132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FD42D5-896A-420F-BCC0-0659C6756E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72611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46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5A79B1-3F66-4856-95D4-4BB0BE267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8582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9"/>
  <sheetViews>
    <sheetView tabSelected="1" topLeftCell="E1" zoomScaleNormal="100" workbookViewId="0">
      <selection activeCell="H20" sqref="H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3.570312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9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630</v>
      </c>
      <c r="C2" s="4">
        <f>B2*1.2</f>
        <v>756</v>
      </c>
      <c r="D2" s="4">
        <f t="shared" ref="D2:D13" si="2">C2*1.2</f>
        <v>907.19999999999993</v>
      </c>
      <c r="E2" s="17">
        <f t="shared" ref="E2:E13" si="3">R2</f>
        <v>10045200</v>
      </c>
      <c r="F2" s="15">
        <f t="shared" ref="F2:F13" si="4">ROUND((E2/B2),0)</f>
        <v>15945</v>
      </c>
      <c r="G2" s="10">
        <f t="shared" ref="G2:G13" si="5">ROUND((E2/C2),0)</f>
        <v>13287</v>
      </c>
      <c r="H2" s="10">
        <f t="shared" ref="H2:H13" si="6">ROUND((E2/D2),0)</f>
        <v>11073</v>
      </c>
      <c r="I2" s="4" t="e">
        <f>#REF!</f>
        <v>#REF!</v>
      </c>
      <c r="J2" s="4" t="str">
        <f t="shared" ref="J2:J13" si="7">S2</f>
        <v>26.07.24</v>
      </c>
      <c r="O2">
        <v>0</v>
      </c>
      <c r="P2">
        <f t="shared" ref="P2:P12" si="8">O2/1.2</f>
        <v>0</v>
      </c>
      <c r="Q2">
        <v>630</v>
      </c>
      <c r="R2" s="2">
        <f>9360000+655200+30000</f>
        <v>10045200</v>
      </c>
      <c r="S2" s="8" t="s">
        <v>23</v>
      </c>
      <c r="T2" s="8">
        <v>22</v>
      </c>
    </row>
    <row r="3" spans="1:20" x14ac:dyDescent="0.25">
      <c r="A3" s="4">
        <f t="shared" si="0"/>
        <v>0</v>
      </c>
      <c r="B3" s="4">
        <f t="shared" si="1"/>
        <v>697</v>
      </c>
      <c r="C3" s="4">
        <f t="shared" ref="C3:C15" si="9">B3*1.2</f>
        <v>836.4</v>
      </c>
      <c r="D3" s="4">
        <f t="shared" si="2"/>
        <v>1003.68</v>
      </c>
      <c r="E3" s="17">
        <f t="shared" si="3"/>
        <v>10195000</v>
      </c>
      <c r="F3" s="15">
        <f t="shared" si="4"/>
        <v>14627</v>
      </c>
      <c r="G3" s="10">
        <f t="shared" si="5"/>
        <v>12189</v>
      </c>
      <c r="H3" s="10">
        <f t="shared" si="6"/>
        <v>10158</v>
      </c>
      <c r="I3" s="4" t="e">
        <f>#REF!</f>
        <v>#REF!</v>
      </c>
      <c r="J3" s="4" t="str">
        <f t="shared" si="7"/>
        <v>28.03.23</v>
      </c>
      <c r="O3">
        <v>0</v>
      </c>
      <c r="P3">
        <f t="shared" si="8"/>
        <v>0</v>
      </c>
      <c r="Q3">
        <v>697</v>
      </c>
      <c r="R3" s="2">
        <f>9500000+665000+30000</f>
        <v>10195000</v>
      </c>
      <c r="S3" s="8" t="s">
        <v>24</v>
      </c>
      <c r="T3" s="8">
        <v>14</v>
      </c>
    </row>
    <row r="4" spans="1:20" x14ac:dyDescent="0.25">
      <c r="A4" s="4">
        <f t="shared" si="0"/>
        <v>0</v>
      </c>
      <c r="B4" s="4">
        <f t="shared" si="1"/>
        <v>659</v>
      </c>
      <c r="C4" s="4">
        <f t="shared" si="9"/>
        <v>790.8</v>
      </c>
      <c r="D4" s="4">
        <f t="shared" si="2"/>
        <v>948.95999999999992</v>
      </c>
      <c r="E4" s="17">
        <f t="shared" si="3"/>
        <v>9300000</v>
      </c>
      <c r="F4" s="10">
        <f t="shared" si="4"/>
        <v>14112</v>
      </c>
      <c r="G4" s="10">
        <f t="shared" si="5"/>
        <v>11760</v>
      </c>
      <c r="H4" s="10">
        <f t="shared" si="6"/>
        <v>9800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659</v>
      </c>
      <c r="R4" s="2">
        <v>9300000</v>
      </c>
      <c r="S4" s="8"/>
      <c r="T4" s="8">
        <v>22</v>
      </c>
    </row>
    <row r="5" spans="1:20" x14ac:dyDescent="0.25">
      <c r="A5" s="4">
        <f t="shared" si="0"/>
        <v>0</v>
      </c>
      <c r="B5" s="4">
        <f t="shared" si="1"/>
        <v>650</v>
      </c>
      <c r="C5" s="4">
        <f t="shared" si="9"/>
        <v>780</v>
      </c>
      <c r="D5" s="4">
        <f t="shared" si="2"/>
        <v>936</v>
      </c>
      <c r="E5" s="17">
        <f t="shared" si="3"/>
        <v>9200000</v>
      </c>
      <c r="F5" s="10">
        <f t="shared" si="4"/>
        <v>14154</v>
      </c>
      <c r="G5" s="10">
        <f t="shared" si="5"/>
        <v>11795</v>
      </c>
      <c r="H5" s="10">
        <f t="shared" si="6"/>
        <v>9829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650</v>
      </c>
      <c r="R5" s="2">
        <v>9200000</v>
      </c>
      <c r="S5" s="8"/>
      <c r="T5" s="8">
        <v>12</v>
      </c>
    </row>
    <row r="6" spans="1:20" x14ac:dyDescent="0.25">
      <c r="A6" s="4">
        <f t="shared" si="0"/>
        <v>0</v>
      </c>
      <c r="B6" s="4">
        <f t="shared" si="1"/>
        <v>650</v>
      </c>
      <c r="C6" s="4">
        <f t="shared" si="9"/>
        <v>780</v>
      </c>
      <c r="D6" s="4">
        <f t="shared" si="2"/>
        <v>936</v>
      </c>
      <c r="E6" s="17">
        <f t="shared" si="3"/>
        <v>9700000</v>
      </c>
      <c r="F6" s="10">
        <f t="shared" si="4"/>
        <v>14923</v>
      </c>
      <c r="G6" s="10">
        <f t="shared" si="5"/>
        <v>12436</v>
      </c>
      <c r="H6" s="10">
        <f t="shared" si="6"/>
        <v>10363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650</v>
      </c>
      <c r="R6" s="2">
        <v>9700000</v>
      </c>
      <c r="S6" s="8"/>
      <c r="T6" s="8">
        <v>14</v>
      </c>
    </row>
    <row r="7" spans="1:20" x14ac:dyDescent="0.25">
      <c r="A7" s="4">
        <f t="shared" si="0"/>
        <v>0</v>
      </c>
      <c r="B7" s="4">
        <f t="shared" si="1"/>
        <v>718</v>
      </c>
      <c r="C7" s="4">
        <f t="shared" si="9"/>
        <v>861.6</v>
      </c>
      <c r="D7" s="4">
        <f t="shared" si="2"/>
        <v>1033.92</v>
      </c>
      <c r="E7" s="17">
        <f t="shared" si="3"/>
        <v>9500000</v>
      </c>
      <c r="F7" s="10">
        <f t="shared" si="4"/>
        <v>13231</v>
      </c>
      <c r="G7" s="10">
        <f t="shared" si="5"/>
        <v>11026</v>
      </c>
      <c r="H7" s="10">
        <f t="shared" si="6"/>
        <v>9188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718</v>
      </c>
      <c r="R7" s="2">
        <v>9500000</v>
      </c>
      <c r="S7" s="8"/>
      <c r="T7" s="8">
        <v>10</v>
      </c>
    </row>
    <row r="8" spans="1:20" x14ac:dyDescent="0.25">
      <c r="A8" s="4">
        <f t="shared" si="0"/>
        <v>0</v>
      </c>
      <c r="B8" s="4">
        <f t="shared" si="1"/>
        <v>634</v>
      </c>
      <c r="C8" s="4">
        <f t="shared" si="9"/>
        <v>760.8</v>
      </c>
      <c r="D8" s="4">
        <f t="shared" si="2"/>
        <v>912.95999999999992</v>
      </c>
      <c r="E8" s="17">
        <f t="shared" si="3"/>
        <v>9900000</v>
      </c>
      <c r="F8" s="10">
        <f t="shared" si="4"/>
        <v>15615</v>
      </c>
      <c r="G8" s="10">
        <f t="shared" si="5"/>
        <v>13013</v>
      </c>
      <c r="H8" s="10">
        <f t="shared" si="6"/>
        <v>10844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634</v>
      </c>
      <c r="R8" s="2">
        <v>9900000</v>
      </c>
      <c r="S8" s="8"/>
      <c r="T8" s="8">
        <v>9</v>
      </c>
    </row>
    <row r="9" spans="1:20" x14ac:dyDescent="0.25">
      <c r="A9" s="4">
        <f t="shared" si="0"/>
        <v>0</v>
      </c>
      <c r="B9" s="4">
        <f t="shared" si="1"/>
        <v>634</v>
      </c>
      <c r="C9" s="4">
        <f t="shared" si="9"/>
        <v>760.8</v>
      </c>
      <c r="D9" s="4">
        <f t="shared" si="2"/>
        <v>912.95999999999992</v>
      </c>
      <c r="E9" s="17">
        <f t="shared" si="3"/>
        <v>10500000</v>
      </c>
      <c r="F9" s="15">
        <f t="shared" si="4"/>
        <v>16562</v>
      </c>
      <c r="G9" s="10">
        <f t="shared" si="5"/>
        <v>13801</v>
      </c>
      <c r="H9" s="10">
        <f t="shared" si="6"/>
        <v>11501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634</v>
      </c>
      <c r="R9" s="2">
        <v>10500000</v>
      </c>
      <c r="S9" s="8"/>
      <c r="T9" s="8">
        <v>9</v>
      </c>
    </row>
    <row r="10" spans="1:20" x14ac:dyDescent="0.25">
      <c r="A10" s="4">
        <f t="shared" si="0"/>
        <v>0</v>
      </c>
      <c r="B10" s="4">
        <f t="shared" si="1"/>
        <v>465</v>
      </c>
      <c r="C10" s="4">
        <f t="shared" si="9"/>
        <v>558</v>
      </c>
      <c r="D10" s="4">
        <f t="shared" si="2"/>
        <v>669.6</v>
      </c>
      <c r="E10" s="17">
        <f t="shared" si="3"/>
        <v>6900000</v>
      </c>
      <c r="F10" s="10">
        <f t="shared" si="4"/>
        <v>14839</v>
      </c>
      <c r="G10" s="10">
        <f t="shared" si="5"/>
        <v>12366</v>
      </c>
      <c r="H10" s="10">
        <f t="shared" si="6"/>
        <v>10305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465</v>
      </c>
      <c r="R10" s="2">
        <v>6900000</v>
      </c>
      <c r="S10" s="8"/>
      <c r="T10" s="8">
        <v>14</v>
      </c>
    </row>
    <row r="11" spans="1:20" x14ac:dyDescent="0.25">
      <c r="A11" s="4">
        <f t="shared" si="0"/>
        <v>0</v>
      </c>
      <c r="B11" s="4">
        <f t="shared" si="1"/>
        <v>732</v>
      </c>
      <c r="C11" s="4">
        <f t="shared" si="9"/>
        <v>878.4</v>
      </c>
      <c r="D11" s="4">
        <f t="shared" si="2"/>
        <v>1054.08</v>
      </c>
      <c r="E11" s="17">
        <f t="shared" si="3"/>
        <v>9150000</v>
      </c>
      <c r="F11" s="10">
        <f t="shared" si="4"/>
        <v>12500</v>
      </c>
      <c r="G11" s="10">
        <f t="shared" si="5"/>
        <v>10417</v>
      </c>
      <c r="H11" s="10">
        <f t="shared" si="6"/>
        <v>8681</v>
      </c>
      <c r="I11" s="4" t="e">
        <f>#REF!</f>
        <v>#REF!</v>
      </c>
      <c r="J11" s="4" t="str">
        <f t="shared" si="7"/>
        <v>14.02.24</v>
      </c>
      <c r="O11">
        <v>0</v>
      </c>
      <c r="P11">
        <f t="shared" si="8"/>
        <v>0</v>
      </c>
      <c r="Q11">
        <v>732</v>
      </c>
      <c r="R11" s="2">
        <v>9150000</v>
      </c>
      <c r="S11" s="8" t="s">
        <v>27</v>
      </c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7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ref="Q12" si="10">P12/1.2</f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H18" t="s">
        <v>20</v>
      </c>
      <c r="I18">
        <v>787</v>
      </c>
      <c r="J18">
        <f>73.16*10.764</f>
        <v>787.49423999999988</v>
      </c>
    </row>
    <row r="19" spans="7:24" x14ac:dyDescent="0.25">
      <c r="H19" t="s">
        <v>18</v>
      </c>
      <c r="I19">
        <v>656</v>
      </c>
      <c r="J19">
        <f>J18/I19</f>
        <v>1.2004485365853657</v>
      </c>
    </row>
    <row r="20" spans="7:24" x14ac:dyDescent="0.25">
      <c r="H20" t="s">
        <v>21</v>
      </c>
      <c r="I20">
        <v>16000</v>
      </c>
    </row>
    <row r="21" spans="7:24" x14ac:dyDescent="0.25">
      <c r="H21" t="s">
        <v>19</v>
      </c>
      <c r="I21">
        <f>I20*I19</f>
        <v>10496000</v>
      </c>
    </row>
    <row r="22" spans="7:24" x14ac:dyDescent="0.25">
      <c r="G22" s="6"/>
      <c r="H22" s="6"/>
    </row>
    <row r="23" spans="7:24" x14ac:dyDescent="0.25">
      <c r="O23" t="s">
        <v>25</v>
      </c>
    </row>
    <row r="24" spans="7:24" x14ac:dyDescent="0.25">
      <c r="H24" t="s">
        <v>14</v>
      </c>
      <c r="J24" t="s">
        <v>22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H25" t="s">
        <v>15</v>
      </c>
      <c r="I25" s="16">
        <v>9400000</v>
      </c>
      <c r="O25" t="s">
        <v>26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16</v>
      </c>
      <c r="I26" s="16">
        <v>564000</v>
      </c>
      <c r="O26">
        <v>5.26</v>
      </c>
      <c r="P26" s="11">
        <v>3</v>
      </c>
      <c r="Q26" s="11">
        <f>P26*O26</f>
        <v>15.78</v>
      </c>
      <c r="R26" s="11"/>
      <c r="T26" s="11"/>
      <c r="U26" s="11"/>
      <c r="V26" s="11"/>
      <c r="W26" s="11"/>
      <c r="X26" s="11"/>
    </row>
    <row r="27" spans="7:24" x14ac:dyDescent="0.25">
      <c r="H27" t="s">
        <v>17</v>
      </c>
      <c r="I27" s="16">
        <v>30000</v>
      </c>
      <c r="O27">
        <v>3.46</v>
      </c>
      <c r="P27" s="11">
        <v>1.04</v>
      </c>
      <c r="Q27" s="11">
        <f>P27*O27</f>
        <v>3.5984000000000003</v>
      </c>
      <c r="R27" s="11"/>
      <c r="T27" s="11"/>
      <c r="U27" s="11"/>
      <c r="V27" s="11"/>
      <c r="W27" s="11"/>
      <c r="X27" s="11"/>
    </row>
    <row r="28" spans="7:24" x14ac:dyDescent="0.25">
      <c r="I28" s="16">
        <f>SUM(I25:I27)</f>
        <v>9994000</v>
      </c>
      <c r="O28">
        <v>2.72</v>
      </c>
      <c r="P28" s="11">
        <v>0.2</v>
      </c>
      <c r="Q28" s="11">
        <f t="shared" ref="Q28:Q47" si="21">P28*O28</f>
        <v>0.54400000000000004</v>
      </c>
      <c r="R28" s="12"/>
      <c r="T28" s="12"/>
      <c r="U28" s="12"/>
      <c r="V28" s="11"/>
      <c r="W28" s="11"/>
      <c r="X28" s="11"/>
    </row>
    <row r="29" spans="7:24" x14ac:dyDescent="0.25">
      <c r="O29">
        <v>3</v>
      </c>
      <c r="P29" s="11">
        <v>0.6</v>
      </c>
      <c r="Q29" s="11">
        <f t="shared" si="21"/>
        <v>1.7999999999999998</v>
      </c>
      <c r="R29" s="11"/>
      <c r="T29" s="11"/>
      <c r="U29" s="11"/>
      <c r="V29" s="11"/>
      <c r="W29" s="11"/>
      <c r="X29" s="11"/>
    </row>
    <row r="30" spans="7:24" x14ac:dyDescent="0.25">
      <c r="O30">
        <v>3.5</v>
      </c>
      <c r="P30" s="11">
        <v>1.19</v>
      </c>
      <c r="Q30" s="11">
        <f t="shared" si="21"/>
        <v>4.165</v>
      </c>
      <c r="R30" s="11"/>
      <c r="T30" s="11"/>
      <c r="U30" s="11"/>
      <c r="V30" s="11"/>
      <c r="W30" s="11"/>
      <c r="X30" s="11"/>
    </row>
    <row r="31" spans="7:24" x14ac:dyDescent="0.25">
      <c r="O31">
        <v>0.6</v>
      </c>
      <c r="P31" s="11">
        <v>1.25</v>
      </c>
      <c r="Q31" s="11">
        <f t="shared" si="21"/>
        <v>0.75</v>
      </c>
      <c r="R31" s="11"/>
      <c r="T31" s="11"/>
      <c r="U31" s="11"/>
      <c r="V31" s="11"/>
      <c r="W31" s="11"/>
      <c r="X31" s="11"/>
    </row>
    <row r="32" spans="7:24" x14ac:dyDescent="0.25">
      <c r="O32">
        <v>2.17</v>
      </c>
      <c r="P32" s="11">
        <v>3.06</v>
      </c>
      <c r="Q32" s="11">
        <f t="shared" si="21"/>
        <v>6.6402000000000001</v>
      </c>
      <c r="R32" s="11"/>
      <c r="S32" s="6"/>
      <c r="T32" s="11"/>
      <c r="U32" s="11"/>
      <c r="V32" s="11"/>
      <c r="W32" s="11"/>
      <c r="X32" s="11"/>
    </row>
    <row r="33" spans="15:24" x14ac:dyDescent="0.25">
      <c r="O33">
        <v>0.23</v>
      </c>
      <c r="P33" s="11">
        <v>0.7</v>
      </c>
      <c r="Q33" s="11">
        <f t="shared" si="21"/>
        <v>0.161</v>
      </c>
      <c r="R33" s="11"/>
      <c r="S33" s="6"/>
      <c r="T33" s="11"/>
      <c r="U33" s="11"/>
      <c r="V33" s="11"/>
      <c r="W33" s="11"/>
      <c r="X33" s="11"/>
    </row>
    <row r="34" spans="15:24" x14ac:dyDescent="0.25">
      <c r="O34">
        <v>0.7</v>
      </c>
      <c r="P34" s="11">
        <v>2</v>
      </c>
      <c r="Q34" s="11">
        <f t="shared" si="21"/>
        <v>1.4</v>
      </c>
      <c r="R34" s="11"/>
    </row>
    <row r="35" spans="15:24" x14ac:dyDescent="0.25">
      <c r="O35">
        <v>0.14000000000000001</v>
      </c>
      <c r="P35" s="11">
        <v>0.8</v>
      </c>
      <c r="Q35" s="11">
        <f t="shared" si="21"/>
        <v>0.11200000000000002</v>
      </c>
      <c r="R35" s="11"/>
      <c r="T35" s="6"/>
    </row>
    <row r="36" spans="15:24" x14ac:dyDescent="0.25">
      <c r="O36">
        <v>3.07</v>
      </c>
      <c r="P36" s="11">
        <v>3.05</v>
      </c>
      <c r="Q36" s="11">
        <f t="shared" si="21"/>
        <v>9.3634999999999984</v>
      </c>
      <c r="R36" s="11"/>
      <c r="S36" s="6"/>
    </row>
    <row r="37" spans="15:24" x14ac:dyDescent="0.25">
      <c r="O37">
        <v>0.12</v>
      </c>
      <c r="P37" s="11">
        <v>0.8</v>
      </c>
      <c r="Q37" s="11">
        <f t="shared" si="21"/>
        <v>9.6000000000000002E-2</v>
      </c>
    </row>
    <row r="38" spans="15:24" x14ac:dyDescent="0.25">
      <c r="O38">
        <v>2.14</v>
      </c>
      <c r="P38" s="11">
        <v>1.2</v>
      </c>
      <c r="Q38" s="11">
        <f t="shared" si="21"/>
        <v>2.5680000000000001</v>
      </c>
    </row>
    <row r="39" spans="15:24" x14ac:dyDescent="0.25">
      <c r="O39">
        <v>0.15</v>
      </c>
      <c r="P39" s="11">
        <v>0.66</v>
      </c>
      <c r="Q39" s="11">
        <f t="shared" si="21"/>
        <v>9.9000000000000005E-2</v>
      </c>
    </row>
    <row r="40" spans="15:24" x14ac:dyDescent="0.25">
      <c r="O40">
        <v>1.07</v>
      </c>
      <c r="P40" s="11">
        <v>1.37</v>
      </c>
      <c r="Q40" s="11">
        <f t="shared" si="21"/>
        <v>1.4659000000000002</v>
      </c>
    </row>
    <row r="41" spans="15:24" x14ac:dyDescent="0.25">
      <c r="O41">
        <v>3.06</v>
      </c>
      <c r="P41" s="11">
        <v>3</v>
      </c>
      <c r="Q41" s="11">
        <f t="shared" si="21"/>
        <v>9.18</v>
      </c>
    </row>
    <row r="42" spans="15:24" x14ac:dyDescent="0.25">
      <c r="O42">
        <v>1.9</v>
      </c>
      <c r="P42" s="11">
        <v>0.6</v>
      </c>
      <c r="Q42" s="11">
        <f t="shared" si="21"/>
        <v>1.1399999999999999</v>
      </c>
    </row>
    <row r="43" spans="15:24" x14ac:dyDescent="0.25">
      <c r="O43">
        <v>0.14000000000000001</v>
      </c>
      <c r="P43" s="11">
        <v>0.8</v>
      </c>
      <c r="Q43" s="11">
        <f t="shared" si="21"/>
        <v>0.11200000000000002</v>
      </c>
    </row>
    <row r="44" spans="15:24" x14ac:dyDescent="0.25">
      <c r="O44">
        <v>0.17</v>
      </c>
      <c r="P44" s="11">
        <v>0.66</v>
      </c>
      <c r="Q44" s="11">
        <f t="shared" si="21"/>
        <v>0.11220000000000001</v>
      </c>
    </row>
    <row r="45" spans="15:24" x14ac:dyDescent="0.25">
      <c r="O45">
        <v>2.4500000000000002</v>
      </c>
      <c r="P45" s="11">
        <v>1.2</v>
      </c>
      <c r="Q45" s="11">
        <f t="shared" si="21"/>
        <v>2.94</v>
      </c>
    </row>
    <row r="46" spans="15:24" x14ac:dyDescent="0.25">
      <c r="O46">
        <v>0.6</v>
      </c>
      <c r="P46" s="11">
        <v>3</v>
      </c>
      <c r="Q46" s="11">
        <f t="shared" si="21"/>
        <v>1.7999999999999998</v>
      </c>
    </row>
    <row r="47" spans="15:24" x14ac:dyDescent="0.25">
      <c r="O47">
        <v>2.72</v>
      </c>
      <c r="P47" s="11">
        <v>0.2</v>
      </c>
      <c r="Q47" s="11">
        <f t="shared" si="21"/>
        <v>0.54400000000000004</v>
      </c>
    </row>
    <row r="48" spans="15:24" x14ac:dyDescent="0.25">
      <c r="Q48" s="11">
        <f>SUM(Q26:Q47)</f>
        <v>64.371199999999988</v>
      </c>
    </row>
    <row r="49" spans="17:17" x14ac:dyDescent="0.25">
      <c r="Q49" s="11">
        <f>Q48*10.764</f>
        <v>692.89159679999977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3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C3" sqref="C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2025-01-18T06:31:51Z</dcterms:modified>
</cp:coreProperties>
</file>