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Jaipur Main\Monika Boradia - 104\"/>
    </mc:Choice>
  </mc:AlternateContent>
  <xr:revisionPtr revIDLastSave="0" documentId="13_ncr:1_{96F11EF7-660C-4A96-9790-1F51324044F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1" sheetId="23" r:id="rId11"/>
    <sheet name="Sheet10" sheetId="22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1" i="4" l="1"/>
  <c r="U2" i="4" l="1"/>
  <c r="U5" i="4"/>
  <c r="U4" i="4"/>
  <c r="U3" i="4"/>
  <c r="I49" i="4"/>
  <c r="I48" i="4"/>
  <c r="I47" i="4"/>
  <c r="I46" i="4"/>
  <c r="I45" i="4"/>
  <c r="I44" i="4"/>
  <c r="I43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V5" i="4" l="1"/>
  <c r="V4" i="4"/>
  <c r="V3" i="4"/>
  <c r="V2" i="4"/>
  <c r="P5" i="4"/>
  <c r="P4" i="4"/>
  <c r="P3" i="4"/>
  <c r="P2" i="4"/>
  <c r="I21" i="4"/>
  <c r="Q12" i="4" l="1"/>
  <c r="P12" i="4"/>
  <c r="Q10" i="4"/>
  <c r="P9" i="4"/>
  <c r="P8" i="4"/>
  <c r="P7" i="4"/>
  <c r="P6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<sst xmlns="http://schemas.openxmlformats.org/spreadsheetml/2006/main" count="36" uniqueCount="30">
  <si>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</si>
  <si>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</si>
  <si>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</si>
  <si>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</si>
  <si>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</si>
  <si>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</si>
  <si>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</si>
  <si>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</si>
  <si>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</si>
  <si>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</si>
  <si>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</si>
  <si>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</si>
  <si>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</si>
  <si>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previous report  - 2021</t>
  </si>
  <si>
    <t>bua</t>
  </si>
  <si>
    <t>rate</t>
  </si>
  <si>
    <t>fmv</t>
  </si>
  <si>
    <t>14.11.24</t>
  </si>
  <si>
    <t>20.06.24</t>
  </si>
  <si>
    <t>31.05.24</t>
  </si>
  <si>
    <t>05.03.24</t>
  </si>
  <si>
    <t>Flat No. 104, 1st Floor, Building No 9, Shanti Garden, Sector 4, Near Police Commissioner Office, Village - Mira, MIra Road East</t>
  </si>
  <si>
    <t>F. no. 103 &amp; 104 merged</t>
  </si>
  <si>
    <t>mca</t>
  </si>
  <si>
    <t>nich</t>
  </si>
  <si>
    <t>bal</t>
  </si>
  <si>
    <t>da</t>
  </si>
  <si>
    <t>ba / terrace</t>
  </si>
  <si>
    <t>62 to 66 lakhs</t>
  </si>
  <si>
    <t>vankar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</si>
</sst>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4" borderId="0" xfId="0" applyNumberFormat="1" applyFill="1"/>
    <xf numFmtId="0" fontId="0" fillId="4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609600</xdr:colOff>
      <xdr:row>20</xdr:row>
      <xdr:rowOff>38100</xdr:rowOff>
    </xdr:from>
    <xdr:to>
      <xdr:col>20</xdr:col>
      <xdr:colOff>57641</xdr:colOff>
      <xdr:row>34</xdr:row>
      <xdr:rowOff>28946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EC9648-0958-412C-B37A-88E2F9328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20050" y="4419600"/>
          <a:ext cx="3515216" cy="2657846"/>
        </a:xfrm>
        <a:prstGeom prst="rect">
          <a:avLst/>
        </a:prstGeom>
      </xdr:spPr>
    </xdr:pic>
    <xdr:clientData/>
  </xdr:twoCellAnchor>
  <xdr:twoCellAnchor editAs="oneCell">
    <xdr:from>
      <xdr:col>19</xdr:col>
      <xdr:colOff>361950</xdr:colOff>
      <xdr:row>20</xdr:row>
      <xdr:rowOff>40897</xdr:rowOff>
    </xdr:from>
    <xdr:to>
      <xdr:col>26</xdr:col>
      <xdr:colOff>391398</xdr:colOff>
      <xdr:row>32</xdr:row>
      <xdr:rowOff>114760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6E73AD-6BC5-48FE-B6E1-B5789CF39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9975" y="4422397"/>
          <a:ext cx="4468098" cy="23598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E0B0D4-5D52-4611-BBEA-6ADED84E0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678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CFBFD5-E237-4F1F-AD0F-637790403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83FB3D-A857-43BF-AD56-121DCE9AE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67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67FFF8-757E-466B-9A49-100681DF2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296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54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7585ED-1A2B-413E-A75F-5D35D39F4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10153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53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32C3E9-F679-4C49-B7BF-277BA3EF6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639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429876</xdr:colOff>
      <xdr:row>52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030C92-9CDB-4AE3-B490-653FDFF75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64276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410823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12A7C4-6EE4-4CBA-88D7-F950B798A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45223" cy="8697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2B3480-2712-4FB3-9785-717A17468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FB7ECF-8F9F-4D7D-9604-6912EBF9B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9"/>
  <sheetViews>
    <sheetView tabSelected="1" zoomScaleNormal="100" workbookViewId="0">
      <selection activeCell="AC2" sqref="AC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384.6336</v>
      </c>
      <c r="C2" s="4">
        <f>B2*1.2</f>
        <v>461.56031999999999</v>
      </c>
      <c r="D2" s="4">
        <f t="shared" ref="D2:D13" si="2">C2*1.2</f>
        <v>553.87238400000001</v>
      </c>
      <c r="E2" s="5">
        <f t="shared" ref="E2:E13" si="3">R2</f>
        <v>5400000</v>
      </c>
      <c r="F2" s="10">
        <f t="shared" ref="F2:F13" si="4">ROUND((E2/B2),0)</f>
        <v>14039</v>
      </c>
      <c r="G2" s="10">
        <f t="shared" ref="G2:G13" si="5">ROUND((E2/C2),0)</f>
        <v>11699</v>
      </c>
      <c r="H2" s="10">
        <f t="shared" ref="H2:H13" si="6">ROUND((E2/D2),0)</f>
        <v>9750</v>
      </c>
      <c r="I2" s="4" t="e">
        <f>#REF!</f>
        <v>#REF!</v>
      </c>
      <c r="J2" s="4" t="str">
        <f t="shared" ref="J2:J13" si="7">S2</f>
        <v>14.11.24</v>
      </c>
      <c r="O2">
        <v>0</v>
      </c>
      <c r="P2">
        <f>42.88*10.764</f>
        <v>461.56031999999999</v>
      </c>
      <c r="Q2">
        <f t="shared" ref="Q2:Q12" si="8">P2/1.2</f>
        <v>384.6336</v>
      </c>
      <c r="R2" s="2">
        <v>5400000</v>
      </c>
      <c r="S2" s="8" t="s">
        <v>17</v>
      </c>
      <c r="T2" s="8"/>
      <c r="U2" s="2">
        <f>5400000+378000+30000</f>
        <v>5808000</v>
      </c>
      <c r="V2">
        <f>U2/P2</f>
        <v>12583.404049984192</v>
      </c>
    </row>
    <row r="3" spans="1:23" x14ac:dyDescent="0.25">
      <c r="A3" s="4">
        <f t="shared" si="0"/>
        <v>0</v>
      </c>
      <c r="B3" s="4">
        <f t="shared" si="1"/>
        <v>384.6336</v>
      </c>
      <c r="C3" s="4">
        <f t="shared" ref="C3:C15" si="9">B3*1.2</f>
        <v>461.56031999999999</v>
      </c>
      <c r="D3" s="4">
        <f t="shared" si="2"/>
        <v>553.87238400000001</v>
      </c>
      <c r="E3" s="5">
        <f t="shared" si="3"/>
        <v>6400000</v>
      </c>
      <c r="F3" s="10">
        <f t="shared" si="4"/>
        <v>16639</v>
      </c>
      <c r="G3" s="15">
        <f t="shared" si="5"/>
        <v>13866</v>
      </c>
      <c r="H3" s="10">
        <f t="shared" si="6"/>
        <v>11555</v>
      </c>
      <c r="I3" s="4" t="e">
        <f>#REF!</f>
        <v>#REF!</v>
      </c>
      <c r="J3" s="4" t="str">
        <f t="shared" si="7"/>
        <v>20.06.24</v>
      </c>
      <c r="O3">
        <v>0</v>
      </c>
      <c r="P3">
        <f>42.88*10.764</f>
        <v>461.56031999999999</v>
      </c>
      <c r="Q3">
        <f t="shared" si="8"/>
        <v>384.6336</v>
      </c>
      <c r="R3">
        <v>6400000</v>
      </c>
      <c r="S3" s="8" t="s">
        <v>18</v>
      </c>
      <c r="T3" s="8"/>
      <c r="U3" s="2">
        <f>6400000+448000+30000</f>
        <v>6878000</v>
      </c>
      <c r="V3" s="11">
        <f t="shared" ref="V3:V5" si="10">U3/P3</f>
        <v>14901.627592250565</v>
      </c>
      <c r="W3" s="2"/>
    </row>
    <row r="4" spans="1:23" x14ac:dyDescent="0.25">
      <c r="A4" s="4">
        <f t="shared" si="0"/>
        <v>0</v>
      </c>
      <c r="B4" s="4">
        <f t="shared" si="1"/>
        <v>251.87759999999997</v>
      </c>
      <c r="C4" s="4">
        <f t="shared" si="9"/>
        <v>302.25311999999997</v>
      </c>
      <c r="D4" s="4">
        <f t="shared" si="2"/>
        <v>362.70374399999997</v>
      </c>
      <c r="E4" s="5">
        <f t="shared" si="3"/>
        <v>4200000</v>
      </c>
      <c r="F4" s="10">
        <f t="shared" si="4"/>
        <v>16675</v>
      </c>
      <c r="G4" s="15">
        <f t="shared" si="5"/>
        <v>13896</v>
      </c>
      <c r="H4" s="10">
        <f t="shared" si="6"/>
        <v>11580</v>
      </c>
      <c r="I4" s="4" t="e">
        <f>#REF!</f>
        <v>#REF!</v>
      </c>
      <c r="J4" s="4" t="str">
        <f t="shared" si="7"/>
        <v>31.05.24</v>
      </c>
      <c r="O4">
        <v>0</v>
      </c>
      <c r="P4">
        <f>28.08*10.764</f>
        <v>302.25311999999997</v>
      </c>
      <c r="Q4">
        <f t="shared" si="8"/>
        <v>251.87759999999997</v>
      </c>
      <c r="R4">
        <v>4200000</v>
      </c>
      <c r="S4" s="8" t="s">
        <v>19</v>
      </c>
      <c r="T4" s="8"/>
      <c r="U4" s="2">
        <f>4200000+294000+30000</f>
        <v>4524000</v>
      </c>
      <c r="V4" s="11">
        <f t="shared" si="10"/>
        <v>14967.587431355549</v>
      </c>
      <c r="W4" s="2"/>
    </row>
    <row r="5" spans="1:23" x14ac:dyDescent="0.25">
      <c r="A5" s="4">
        <f t="shared" si="0"/>
        <v>0</v>
      </c>
      <c r="B5" s="4">
        <f t="shared" si="1"/>
        <v>251.87759999999997</v>
      </c>
      <c r="C5" s="4">
        <f t="shared" si="9"/>
        <v>302.25311999999997</v>
      </c>
      <c r="D5" s="4">
        <f t="shared" si="2"/>
        <v>362.70374399999997</v>
      </c>
      <c r="E5" s="5">
        <f t="shared" si="3"/>
        <v>4000000</v>
      </c>
      <c r="F5" s="10">
        <f t="shared" si="4"/>
        <v>15881</v>
      </c>
      <c r="G5" s="10">
        <f t="shared" si="5"/>
        <v>13234</v>
      </c>
      <c r="H5" s="10">
        <f t="shared" si="6"/>
        <v>11028</v>
      </c>
      <c r="I5" s="4" t="e">
        <f>#REF!</f>
        <v>#REF!</v>
      </c>
      <c r="J5" s="4" t="str">
        <f t="shared" si="7"/>
        <v>05.03.24</v>
      </c>
      <c r="O5">
        <v>0</v>
      </c>
      <c r="P5">
        <f>28.08*10.764</f>
        <v>302.25311999999997</v>
      </c>
      <c r="Q5">
        <f t="shared" si="8"/>
        <v>251.87759999999997</v>
      </c>
      <c r="R5" s="17">
        <v>4000000</v>
      </c>
      <c r="S5" s="8" t="s">
        <v>20</v>
      </c>
      <c r="T5" s="8"/>
      <c r="U5" s="2">
        <f>4000000+280000+30000</f>
        <v>4310000</v>
      </c>
      <c r="V5" s="2">
        <f t="shared" si="10"/>
        <v>14259.571580270207</v>
      </c>
      <c r="W5" s="2" t="s">
        <v>29</v>
      </c>
    </row>
    <row r="6" spans="1:23" x14ac:dyDescent="0.25">
      <c r="A6" s="4">
        <f t="shared" si="0"/>
        <v>0</v>
      </c>
      <c r="B6" s="4">
        <f t="shared" si="1"/>
        <v>400</v>
      </c>
      <c r="C6" s="4">
        <f t="shared" si="9"/>
        <v>480</v>
      </c>
      <c r="D6" s="4">
        <f t="shared" si="2"/>
        <v>576</v>
      </c>
      <c r="E6" s="5">
        <f t="shared" si="3"/>
        <v>7000000</v>
      </c>
      <c r="F6" s="10">
        <f t="shared" si="4"/>
        <v>17500</v>
      </c>
      <c r="G6" s="15">
        <f t="shared" si="5"/>
        <v>14583</v>
      </c>
      <c r="H6" s="10">
        <f t="shared" si="6"/>
        <v>12153</v>
      </c>
      <c r="I6" s="4" t="e">
        <f>#REF!</f>
        <v>#REF!</v>
      </c>
      <c r="J6" s="4">
        <f t="shared" si="7"/>
        <v>0</v>
      </c>
      <c r="O6">
        <v>0</v>
      </c>
      <c r="P6">
        <f t="shared" ref="P6:P12" si="11">O6/1.2</f>
        <v>0</v>
      </c>
      <c r="Q6">
        <v>400</v>
      </c>
      <c r="R6" s="2">
        <v>7000000</v>
      </c>
      <c r="S6" s="8"/>
      <c r="T6" s="8"/>
    </row>
    <row r="7" spans="1:23" x14ac:dyDescent="0.25">
      <c r="A7" s="4">
        <f t="shared" si="0"/>
        <v>0</v>
      </c>
      <c r="B7" s="4">
        <f t="shared" si="1"/>
        <v>650</v>
      </c>
      <c r="C7" s="4">
        <f t="shared" si="9"/>
        <v>780</v>
      </c>
      <c r="D7" s="4">
        <f t="shared" si="2"/>
        <v>936</v>
      </c>
      <c r="E7" s="5">
        <f t="shared" si="3"/>
        <v>10000000</v>
      </c>
      <c r="F7" s="10">
        <f t="shared" si="4"/>
        <v>15385</v>
      </c>
      <c r="G7" s="10">
        <f t="shared" si="5"/>
        <v>12821</v>
      </c>
      <c r="H7" s="10">
        <f t="shared" si="6"/>
        <v>10684</v>
      </c>
      <c r="I7" s="4" t="e">
        <f>#REF!</f>
        <v>#REF!</v>
      </c>
      <c r="J7" s="4">
        <f t="shared" si="7"/>
        <v>0</v>
      </c>
      <c r="O7">
        <v>0</v>
      </c>
      <c r="P7">
        <f t="shared" si="11"/>
        <v>0</v>
      </c>
      <c r="Q7">
        <v>650</v>
      </c>
      <c r="R7" s="2">
        <v>10000000</v>
      </c>
      <c r="S7" s="8"/>
      <c r="T7" s="8"/>
    </row>
    <row r="8" spans="1:23" x14ac:dyDescent="0.25">
      <c r="A8" s="4">
        <f t="shared" si="0"/>
        <v>0</v>
      </c>
      <c r="B8" s="4">
        <f t="shared" si="1"/>
        <v>360</v>
      </c>
      <c r="C8" s="4">
        <f t="shared" si="9"/>
        <v>432</v>
      </c>
      <c r="D8" s="4">
        <f t="shared" si="2"/>
        <v>518.4</v>
      </c>
      <c r="E8" s="5">
        <f t="shared" si="3"/>
        <v>7600000</v>
      </c>
      <c r="F8" s="10">
        <f t="shared" si="4"/>
        <v>21111</v>
      </c>
      <c r="G8" s="10">
        <f t="shared" si="5"/>
        <v>17593</v>
      </c>
      <c r="H8" s="10">
        <f t="shared" si="6"/>
        <v>14660</v>
      </c>
      <c r="I8" s="4" t="e">
        <f>#REF!</f>
        <v>#REF!</v>
      </c>
      <c r="J8" s="4">
        <f t="shared" si="7"/>
        <v>0</v>
      </c>
      <c r="O8">
        <v>0</v>
      </c>
      <c r="P8">
        <f t="shared" si="11"/>
        <v>0</v>
      </c>
      <c r="Q8">
        <v>360</v>
      </c>
      <c r="R8" s="2">
        <v>7600000</v>
      </c>
      <c r="S8" s="8"/>
      <c r="T8" s="8"/>
    </row>
    <row r="9" spans="1:23" x14ac:dyDescent="0.25">
      <c r="A9" s="4">
        <f t="shared" si="0"/>
        <v>0</v>
      </c>
      <c r="B9" s="4">
        <f t="shared" si="1"/>
        <v>373</v>
      </c>
      <c r="C9" s="4">
        <f t="shared" si="9"/>
        <v>447.59999999999997</v>
      </c>
      <c r="D9" s="4">
        <f t="shared" si="2"/>
        <v>537.11999999999989</v>
      </c>
      <c r="E9" s="5">
        <f t="shared" si="3"/>
        <v>8600000</v>
      </c>
      <c r="F9" s="10">
        <f t="shared" si="4"/>
        <v>23056</v>
      </c>
      <c r="G9" s="10">
        <f t="shared" si="5"/>
        <v>19214</v>
      </c>
      <c r="H9" s="10">
        <f t="shared" si="6"/>
        <v>16011</v>
      </c>
      <c r="I9" s="4" t="e">
        <f>#REF!</f>
        <v>#REF!</v>
      </c>
      <c r="J9" s="4">
        <f t="shared" si="7"/>
        <v>0</v>
      </c>
      <c r="O9">
        <v>0</v>
      </c>
      <c r="P9">
        <f t="shared" si="11"/>
        <v>0</v>
      </c>
      <c r="Q9">
        <v>373</v>
      </c>
      <c r="R9" s="16">
        <v>8600000</v>
      </c>
      <c r="S9" s="8"/>
      <c r="T9" s="8"/>
      <c r="W9" t="s">
        <v>29</v>
      </c>
    </row>
    <row r="10" spans="1:23" x14ac:dyDescent="0.25">
      <c r="A10" s="4">
        <f t="shared" si="0"/>
        <v>0</v>
      </c>
      <c r="B10" s="4">
        <f t="shared" si="1"/>
        <v>475</v>
      </c>
      <c r="C10" s="4">
        <f t="shared" si="9"/>
        <v>570</v>
      </c>
      <c r="D10" s="4">
        <f t="shared" si="2"/>
        <v>684</v>
      </c>
      <c r="E10" s="5">
        <f t="shared" si="3"/>
        <v>8000000</v>
      </c>
      <c r="F10" s="10">
        <f t="shared" si="4"/>
        <v>16842</v>
      </c>
      <c r="G10" s="10">
        <f t="shared" si="5"/>
        <v>14035</v>
      </c>
      <c r="H10" s="10">
        <f t="shared" si="6"/>
        <v>11696</v>
      </c>
      <c r="I10" s="4" t="e">
        <f>#REF!</f>
        <v>#REF!</v>
      </c>
      <c r="J10" s="4">
        <f t="shared" si="7"/>
        <v>0</v>
      </c>
      <c r="O10">
        <v>0</v>
      </c>
      <c r="P10">
        <v>570</v>
      </c>
      <c r="Q10">
        <f t="shared" si="8"/>
        <v>475</v>
      </c>
      <c r="R10" s="2">
        <v>8000000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955</v>
      </c>
      <c r="C11" s="4">
        <f t="shared" si="9"/>
        <v>1146</v>
      </c>
      <c r="D11" s="4">
        <f t="shared" si="2"/>
        <v>1375.2</v>
      </c>
      <c r="E11" s="5">
        <f t="shared" si="3"/>
        <v>20000000</v>
      </c>
      <c r="F11" s="10">
        <f t="shared" si="4"/>
        <v>20942</v>
      </c>
      <c r="G11" s="10">
        <f t="shared" si="5"/>
        <v>17452</v>
      </c>
      <c r="H11" s="10">
        <f t="shared" si="6"/>
        <v>14543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v>955</v>
      </c>
      <c r="R11" s="16">
        <v>20000000</v>
      </c>
      <c r="S11" s="8"/>
      <c r="T11" s="8"/>
      <c r="W11" t="s">
        <v>29</v>
      </c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8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H17" t="s">
        <v>21</v>
      </c>
    </row>
    <row r="19" spans="7:24" x14ac:dyDescent="0.25">
      <c r="H19" t="s">
        <v>14</v>
      </c>
      <c r="I19">
        <v>462</v>
      </c>
      <c r="R19" t="s">
        <v>13</v>
      </c>
    </row>
    <row r="20" spans="7:24" x14ac:dyDescent="0.25">
      <c r="H20" t="s">
        <v>15</v>
      </c>
      <c r="I20">
        <v>14200</v>
      </c>
    </row>
    <row r="21" spans="7:24" x14ac:dyDescent="0.25">
      <c r="H21" t="s">
        <v>16</v>
      </c>
      <c r="I21">
        <f>I20*I19</f>
        <v>6560400</v>
      </c>
    </row>
    <row r="22" spans="7:24" x14ac:dyDescent="0.25">
      <c r="G22" s="6"/>
      <c r="H22" s="6"/>
    </row>
    <row r="23" spans="7:24" x14ac:dyDescent="0.25">
      <c r="H23" t="s">
        <v>28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22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23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>
        <v>14</v>
      </c>
      <c r="H29">
        <v>9.8000000000000007</v>
      </c>
      <c r="I29">
        <f>H29*G29</f>
        <v>137.20000000000002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>
        <v>10</v>
      </c>
      <c r="H30">
        <v>8.6</v>
      </c>
      <c r="I30">
        <f t="shared" ref="I30:I40" si="22">H30*G30</f>
        <v>86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>
        <v>2.76</v>
      </c>
      <c r="H31">
        <v>10</v>
      </c>
      <c r="I31">
        <f t="shared" si="22"/>
        <v>27.599999999999998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G32">
        <v>4</v>
      </c>
      <c r="H32">
        <v>5</v>
      </c>
      <c r="I32">
        <f t="shared" si="22"/>
        <v>20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6:24" x14ac:dyDescent="0.25">
      <c r="G33">
        <v>4</v>
      </c>
      <c r="H33">
        <v>3</v>
      </c>
      <c r="I33">
        <f t="shared" si="22"/>
        <v>12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6:24" x14ac:dyDescent="0.25">
      <c r="G34">
        <v>12.25</v>
      </c>
      <c r="H34">
        <v>9.34</v>
      </c>
      <c r="I34">
        <f t="shared" si="22"/>
        <v>114.41499999999999</v>
      </c>
      <c r="Q34" s="11"/>
      <c r="R34" s="11"/>
    </row>
    <row r="35" spans="6:24" x14ac:dyDescent="0.25">
      <c r="G35">
        <v>2.56</v>
      </c>
      <c r="H35">
        <v>3.85</v>
      </c>
      <c r="I35">
        <f t="shared" si="22"/>
        <v>9.8559999999999999</v>
      </c>
      <c r="Q35" s="11"/>
      <c r="R35" s="11"/>
      <c r="T35" s="6"/>
    </row>
    <row r="36" spans="6:24" x14ac:dyDescent="0.25">
      <c r="G36">
        <v>14</v>
      </c>
      <c r="H36">
        <v>9.86</v>
      </c>
      <c r="I36">
        <f t="shared" si="22"/>
        <v>138.04</v>
      </c>
      <c r="P36" s="11"/>
      <c r="Q36" s="11"/>
      <c r="R36" s="11"/>
      <c r="S36" s="6"/>
    </row>
    <row r="37" spans="6:24" x14ac:dyDescent="0.25">
      <c r="G37">
        <v>2.75</v>
      </c>
      <c r="H37">
        <v>9.6</v>
      </c>
      <c r="I37">
        <f t="shared" si="22"/>
        <v>26.4</v>
      </c>
    </row>
    <row r="38" spans="6:24" x14ac:dyDescent="0.25">
      <c r="G38">
        <v>10</v>
      </c>
      <c r="H38">
        <v>8.67</v>
      </c>
      <c r="I38">
        <f t="shared" si="22"/>
        <v>86.7</v>
      </c>
    </row>
    <row r="39" spans="6:24" x14ac:dyDescent="0.25">
      <c r="G39">
        <v>4</v>
      </c>
      <c r="H39">
        <v>8.4</v>
      </c>
      <c r="I39">
        <f t="shared" si="22"/>
        <v>33.6</v>
      </c>
    </row>
    <row r="40" spans="6:24" x14ac:dyDescent="0.25">
      <c r="G40">
        <v>12.3</v>
      </c>
      <c r="H40">
        <v>9.33</v>
      </c>
      <c r="I40">
        <f t="shared" si="22"/>
        <v>114.75900000000001</v>
      </c>
    </row>
    <row r="41" spans="6:24" x14ac:dyDescent="0.25">
      <c r="I41" s="6">
        <f>SUM(I29:I40)</f>
        <v>806.57</v>
      </c>
    </row>
    <row r="43" spans="6:24" x14ac:dyDescent="0.25">
      <c r="F43" s="7" t="s">
        <v>24</v>
      </c>
      <c r="G43">
        <v>2.5</v>
      </c>
      <c r="H43">
        <v>9.8000000000000007</v>
      </c>
      <c r="I43">
        <f>H43*G43</f>
        <v>24.5</v>
      </c>
    </row>
    <row r="44" spans="6:24" x14ac:dyDescent="0.25">
      <c r="F44" s="7" t="s">
        <v>25</v>
      </c>
      <c r="G44">
        <v>4.33</v>
      </c>
      <c r="H44">
        <v>9.8000000000000007</v>
      </c>
      <c r="I44">
        <f t="shared" ref="I44:I47" si="23">H44*G44</f>
        <v>42.434000000000005</v>
      </c>
    </row>
    <row r="45" spans="6:24" x14ac:dyDescent="0.25">
      <c r="F45" s="7" t="s">
        <v>26</v>
      </c>
      <c r="G45">
        <v>3.78</v>
      </c>
      <c r="H45">
        <v>6.75</v>
      </c>
      <c r="I45">
        <f t="shared" si="23"/>
        <v>25.514999999999997</v>
      </c>
    </row>
    <row r="46" spans="6:24" x14ac:dyDescent="0.25">
      <c r="F46" s="7" t="s">
        <v>24</v>
      </c>
      <c r="G46">
        <v>2.5</v>
      </c>
      <c r="H46">
        <v>9.86</v>
      </c>
      <c r="I46">
        <f t="shared" si="23"/>
        <v>24.65</v>
      </c>
    </row>
    <row r="47" spans="6:24" x14ac:dyDescent="0.25">
      <c r="F47" s="7" t="s">
        <v>27</v>
      </c>
      <c r="G47">
        <v>4.33</v>
      </c>
      <c r="H47">
        <v>9.86</v>
      </c>
      <c r="I47">
        <f t="shared" si="23"/>
        <v>42.693799999999996</v>
      </c>
    </row>
    <row r="48" spans="6:24" x14ac:dyDescent="0.25">
      <c r="I48" s="6">
        <f>SUM(I43:I47)</f>
        <v>159.7928</v>
      </c>
    </row>
    <row r="49" spans="9:9" x14ac:dyDescent="0.25">
      <c r="I49" s="6">
        <f>I48+I41</f>
        <v>966.36280000000011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2"/>
  <sheetViews>
    <sheetView topLeftCell="A4" workbookViewId="0">
      <selection activeCell="B2" sqref="B2"/>
    </sheetView>
  </sheetViews>
  <sheetFormatPr defaultRowHeight="15" x14ac:dyDescent="0.25"/>
  <sheetData>
    <row r="1" spans="1:2" x14ac:dyDescent="0.25">
      <c r="A1" s="6"/>
    </row>
    <row r="2" spans="1:2" x14ac:dyDescent="0.25">
      <c r="B2" s="6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Sheet11</vt:lpstr>
      <vt:lpstr>Sheet10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2025-01-18T05:31:40Z</dcterms:modified>
</cp:coreProperties>
</file>