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ta Sahkari Bank LTD\Fort\Vivek B Patil\"/>
    </mc:Choice>
  </mc:AlternateContent>
  <xr:revisionPtr revIDLastSave="0" documentId="13_ncr:1_{339282EE-3CC4-4B77-98E3-E96CA5EA468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6" sheetId="28" r:id="rId16"/>
    <sheet name="Sheet17" sheetId="29" r:id="rId17"/>
    <sheet name="Sheet18" sheetId="30" r:id="rId18"/>
  </sheets>
  <calcPr calcId="191029"/>
</workbook>
</file>

<file path=xl/calcChain.xml><?xml version="1.0" encoding="utf-8"?>
<calcChain xmlns="http://schemas.openxmlformats.org/spreadsheetml/2006/main">
  <c r="P18" i="4" l="1"/>
  <c r="H34" i="4" l="1"/>
  <c r="H32" i="4"/>
  <c r="I31" i="4"/>
  <c r="Q54" i="4"/>
  <c r="Q53" i="4"/>
  <c r="Q52" i="4"/>
  <c r="Q51" i="4"/>
  <c r="Q50" i="4"/>
  <c r="Q49" i="4"/>
  <c r="Q48" i="4"/>
  <c r="Q47" i="4"/>
  <c r="Q46" i="4"/>
  <c r="Q45" i="4"/>
  <c r="Q43" i="4"/>
  <c r="Q42" i="4"/>
  <c r="Q41" i="4"/>
  <c r="Q40" i="4"/>
  <c r="Q39" i="4"/>
  <c r="Q38" i="4"/>
  <c r="Q37" i="4"/>
  <c r="Q36" i="4"/>
  <c r="P17" i="4" l="1"/>
  <c r="P19" i="4"/>
  <c r="P20" i="4"/>
  <c r="B20" i="4" s="1"/>
  <c r="P21" i="4"/>
  <c r="P22" i="4"/>
  <c r="P23" i="4"/>
  <c r="P24" i="4"/>
  <c r="Q24" i="4" s="1"/>
  <c r="B24" i="4" s="1"/>
  <c r="C24" i="4" s="1"/>
  <c r="P25" i="4"/>
  <c r="P26" i="4"/>
  <c r="P16" i="4"/>
  <c r="B16" i="4" s="1"/>
  <c r="Q26" i="4"/>
  <c r="J26" i="4"/>
  <c r="I26" i="4"/>
  <c r="E26" i="4"/>
  <c r="B26" i="4"/>
  <c r="C26" i="4" s="1"/>
  <c r="D26" i="4" s="1"/>
  <c r="H26" i="4" s="1"/>
  <c r="A26" i="4"/>
  <c r="Q25" i="4"/>
  <c r="B25" i="4" s="1"/>
  <c r="C25" i="4" s="1"/>
  <c r="J25" i="4"/>
  <c r="I25" i="4"/>
  <c r="E25" i="4"/>
  <c r="A25" i="4"/>
  <c r="J24" i="4"/>
  <c r="I24" i="4"/>
  <c r="E24" i="4"/>
  <c r="A24" i="4"/>
  <c r="Q23" i="4"/>
  <c r="J23" i="4"/>
  <c r="I23" i="4"/>
  <c r="E23" i="4"/>
  <c r="H23" i="4" s="1"/>
  <c r="B23" i="4"/>
  <c r="C23" i="4" s="1"/>
  <c r="D23" i="4" s="1"/>
  <c r="A23" i="4"/>
  <c r="Q22" i="4"/>
  <c r="J22" i="4"/>
  <c r="I22" i="4"/>
  <c r="E22" i="4"/>
  <c r="B22" i="4"/>
  <c r="C22" i="4" s="1"/>
  <c r="D22" i="4" s="1"/>
  <c r="A22" i="4"/>
  <c r="B21" i="4"/>
  <c r="C21" i="4" s="1"/>
  <c r="J21" i="4"/>
  <c r="I21" i="4"/>
  <c r="E21" i="4"/>
  <c r="A21" i="4"/>
  <c r="J20" i="4"/>
  <c r="I20" i="4"/>
  <c r="E20" i="4"/>
  <c r="A20" i="4"/>
  <c r="J19" i="4"/>
  <c r="I19" i="4"/>
  <c r="E19" i="4"/>
  <c r="B19" i="4"/>
  <c r="C19" i="4" s="1"/>
  <c r="D19" i="4" s="1"/>
  <c r="A19" i="4"/>
  <c r="J18" i="4"/>
  <c r="I18" i="4"/>
  <c r="E18" i="4"/>
  <c r="B18" i="4"/>
  <c r="C18" i="4" s="1"/>
  <c r="D18" i="4" s="1"/>
  <c r="A18" i="4"/>
  <c r="B17" i="4"/>
  <c r="C17" i="4" s="1"/>
  <c r="J17" i="4"/>
  <c r="I17" i="4"/>
  <c r="E17" i="4"/>
  <c r="A17" i="4"/>
  <c r="J16" i="4"/>
  <c r="I16" i="4"/>
  <c r="E16" i="4"/>
  <c r="A16" i="4"/>
  <c r="P8" i="4"/>
  <c r="R6" i="4"/>
  <c r="Q6" i="4"/>
  <c r="Q5" i="4"/>
  <c r="R4" i="4"/>
  <c r="Q4" i="4"/>
  <c r="R3" i="4"/>
  <c r="Q3" i="4"/>
  <c r="I30" i="4"/>
  <c r="F21" i="4" l="1"/>
  <c r="F20" i="4"/>
  <c r="H18" i="4"/>
  <c r="H22" i="4"/>
  <c r="F16" i="4"/>
  <c r="G26" i="4"/>
  <c r="F17" i="4"/>
  <c r="H19" i="4"/>
  <c r="G22" i="4"/>
  <c r="D25" i="4"/>
  <c r="H25" i="4" s="1"/>
  <c r="G25" i="4"/>
  <c r="G18" i="4"/>
  <c r="D21" i="4"/>
  <c r="H21" i="4" s="1"/>
  <c r="G21" i="4"/>
  <c r="F25" i="4"/>
  <c r="D24" i="4"/>
  <c r="H24" i="4" s="1"/>
  <c r="G24" i="4"/>
  <c r="D17" i="4"/>
  <c r="H17" i="4" s="1"/>
  <c r="G17" i="4"/>
  <c r="C16" i="4"/>
  <c r="F19" i="4"/>
  <c r="C20" i="4"/>
  <c r="F23" i="4"/>
  <c r="F18" i="4"/>
  <c r="F22" i="4"/>
  <c r="G23" i="4"/>
  <c r="F26" i="4"/>
  <c r="F24" i="4"/>
  <c r="G19" i="4"/>
  <c r="P12" i="4"/>
  <c r="P11" i="4"/>
  <c r="P10" i="4"/>
  <c r="P9" i="4"/>
  <c r="Q8" i="4"/>
  <c r="P7" i="4"/>
  <c r="P6" i="4"/>
  <c r="P5" i="4"/>
  <c r="P4" i="4"/>
  <c r="P3" i="4"/>
  <c r="P2" i="4"/>
  <c r="D16" i="4" l="1"/>
  <c r="H16" i="4" s="1"/>
  <c r="G16" i="4"/>
  <c r="D20" i="4"/>
  <c r="H20" i="4" s="1"/>
  <c r="G20" i="4"/>
  <c r="P13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<sst xmlns="http://schemas.openxmlformats.org/spreadsheetml/2006/main" count="132" uniqueCount="30">
  <si>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</si>
  <si>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</si>
  <si>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</si>
  <si>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</si>
  <si>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</si>
  <si>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</si>
  <si>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</si>
  <si>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</si>
  <si>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</si>
  <si>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</si>
  <si>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</si>
  <si>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</si>
  <si>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</si>
  <si>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1702, 17th Floor, Building No 17, Amrante , Plot No. 4, Sector 9E, Village - Kalamboli, Navi MUmbai, </t>
  </si>
  <si>
    <t>ca</t>
  </si>
  <si>
    <t>rate</t>
  </si>
  <si>
    <t>fmv</t>
  </si>
  <si>
    <t>agremetn - 2019</t>
  </si>
  <si>
    <t>av</t>
  </si>
  <si>
    <t>sd</t>
  </si>
  <si>
    <t>Oc - 2016</t>
  </si>
  <si>
    <t>09.12.24</t>
  </si>
  <si>
    <t>30.10.24</t>
  </si>
  <si>
    <t>23.09.24</t>
  </si>
  <si>
    <t>18.05.24</t>
  </si>
  <si>
    <t>08.04.24</t>
  </si>
  <si>
    <t>ls - 1.30 cr</t>
  </si>
  <si>
    <t>mca</t>
  </si>
  <si>
    <t>addl area</t>
  </si>
  <si>
    <t>encl bal, fb, cb, service slab, otla, door jams/ window jams and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</si>
</sst>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55</xdr:row>
      <xdr:rowOff>0</xdr:rowOff>
    </xdr:from>
    <xdr:to>
      <xdr:col>24</xdr:col>
      <xdr:colOff>543810</xdr:colOff>
      <xdr:row>79</xdr:row>
      <xdr:rowOff>76849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C83BA-7865-4835-8AD9-D82CB52C0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10668000"/>
          <a:ext cx="6344535" cy="464884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54</xdr:row>
      <xdr:rowOff>0</xdr:rowOff>
    </xdr:from>
    <xdr:to>
      <xdr:col>9</xdr:col>
      <xdr:colOff>514351</xdr:colOff>
      <xdr:row>79</xdr:row>
      <xdr:rowOff>10191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CB2223-74D4-4B2C-BDB1-53F8FD287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6901" y="10477500"/>
          <a:ext cx="5067300" cy="47726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FBAB2-AAC0-4123-9D0E-77C5D82B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49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72F6FB-5C27-4CC3-B5B0-21A06A4B6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3085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467981</xdr:colOff>
      <xdr:row>48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C0C368-BE50-47FE-BBCA-15315341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9002381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590E0-0947-4E3E-BBD3-60916EF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49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0D7DC5-929B-465E-BAB2-16F999276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78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A9303-ACC3-4005-85A2-2ADBBA1E2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784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D66E3-D47E-4177-A4F5-100FE207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69753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E1295-505D-4BC6-98A9-3EEC7A1E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5943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1D147-5047-486F-B623-49F817652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2A221F-A4CB-4669-B29D-ADDBAB9B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0BFDE-6010-4A03-A206-F2B49A02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839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759988-0FFF-4223-A47A-548B4A5E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039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B6F8A-DCCE-44C0-BC18-4DCDD03E8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58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09BAE1-5C42-452A-8A79-AC2B2BF0E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296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525139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5CD874-DAAE-4754-97E3-FA97D0805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59539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9900B-F582-4662-8220-7D286FF6F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515613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19AB1-4992-4B90-A0A6-F0F51778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0013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4"/>
  <sheetViews>
    <sheetView tabSelected="1" topLeftCell="D1" zoomScaleNormal="100" workbookViewId="0">
      <selection activeCell="H13" sqref="H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303</v>
      </c>
      <c r="C2" s="4">
        <f>B2*1.2</f>
        <v>363.59999999999997</v>
      </c>
      <c r="D2" s="4">
        <f t="shared" ref="D2:D13" si="2">C2*1.2</f>
        <v>436.31999999999994</v>
      </c>
      <c r="E2" s="5">
        <f t="shared" ref="E2:E13" si="3">R2</f>
        <v>4800000</v>
      </c>
      <c r="F2" s="10">
        <f t="shared" ref="F2:F13" si="4">ROUND((E2/B2),0)</f>
        <v>15842</v>
      </c>
      <c r="G2" s="10">
        <f t="shared" ref="G2:G13" si="5">ROUND((E2/C2),0)</f>
        <v>13201</v>
      </c>
      <c r="H2" s="10">
        <f t="shared" ref="H2:H13" si="6">ROUND((E2/D2),0)</f>
        <v>11001</v>
      </c>
      <c r="I2" s="4" t="e">
        <f>#REF!</f>
        <v>#REF!</v>
      </c>
      <c r="J2" s="4">
        <f t="shared" ref="J2:J13" si="7">S2</f>
        <v>4</v>
      </c>
      <c r="O2">
        <v>0</v>
      </c>
      <c r="P2">
        <f t="shared" ref="P2:P12" si="8">O2/1.2</f>
        <v>0</v>
      </c>
      <c r="Q2">
        <v>303</v>
      </c>
      <c r="R2" s="2">
        <v>4800000</v>
      </c>
      <c r="S2" s="8">
        <v>4</v>
      </c>
      <c r="T2" s="8" t="s">
        <v>21</v>
      </c>
    </row>
    <row r="3" spans="1:20" x14ac:dyDescent="0.25">
      <c r="A3" s="4">
        <f t="shared" si="0"/>
        <v>0</v>
      </c>
      <c r="B3" s="4">
        <f t="shared" si="1"/>
        <v>523</v>
      </c>
      <c r="C3" s="4">
        <f t="shared" ref="C3:C15" si="9">B3*1.2</f>
        <v>627.6</v>
      </c>
      <c r="D3" s="4">
        <f t="shared" si="2"/>
        <v>753.12</v>
      </c>
      <c r="E3" s="5">
        <f t="shared" si="3"/>
        <v>7980000</v>
      </c>
      <c r="F3" s="10">
        <f t="shared" si="4"/>
        <v>15258</v>
      </c>
      <c r="G3" s="10">
        <f t="shared" si="5"/>
        <v>12715</v>
      </c>
      <c r="H3" s="10">
        <f t="shared" si="6"/>
        <v>10596</v>
      </c>
      <c r="I3" s="4" t="e">
        <f>#REF!</f>
        <v>#REF!</v>
      </c>
      <c r="J3" s="4">
        <f t="shared" si="7"/>
        <v>9</v>
      </c>
      <c r="O3">
        <v>0</v>
      </c>
      <c r="P3">
        <f t="shared" si="8"/>
        <v>0</v>
      </c>
      <c r="Q3">
        <f>442+81</f>
        <v>523</v>
      </c>
      <c r="R3" s="2">
        <f>7500000+450000+30000</f>
        <v>7980000</v>
      </c>
      <c r="S3" s="8">
        <v>9</v>
      </c>
      <c r="T3" s="8" t="s">
        <v>22</v>
      </c>
    </row>
    <row r="4" spans="1:20" x14ac:dyDescent="0.25">
      <c r="A4" s="4">
        <f t="shared" si="0"/>
        <v>0</v>
      </c>
      <c r="B4" s="4">
        <f t="shared" si="1"/>
        <v>517</v>
      </c>
      <c r="C4" s="4">
        <f t="shared" si="9"/>
        <v>620.4</v>
      </c>
      <c r="D4" s="4">
        <f t="shared" si="2"/>
        <v>744.4799999999999</v>
      </c>
      <c r="E4" s="5">
        <f t="shared" si="3"/>
        <v>7000000</v>
      </c>
      <c r="F4" s="15">
        <f t="shared" si="4"/>
        <v>13540</v>
      </c>
      <c r="G4" s="10">
        <f t="shared" si="5"/>
        <v>11283</v>
      </c>
      <c r="H4" s="10">
        <f t="shared" si="6"/>
        <v>9403</v>
      </c>
      <c r="I4" s="4" t="e">
        <f>#REF!</f>
        <v>#REF!</v>
      </c>
      <c r="J4" s="4">
        <f t="shared" si="7"/>
        <v>9</v>
      </c>
      <c r="O4">
        <v>0</v>
      </c>
      <c r="P4">
        <f t="shared" si="8"/>
        <v>0</v>
      </c>
      <c r="Q4">
        <f>437+80</f>
        <v>517</v>
      </c>
      <c r="R4" s="2">
        <f>7000000</f>
        <v>7000000</v>
      </c>
      <c r="S4" s="8">
        <v>9</v>
      </c>
      <c r="T4" s="8" t="s">
        <v>23</v>
      </c>
    </row>
    <row r="5" spans="1:20" x14ac:dyDescent="0.25">
      <c r="A5" s="4">
        <f t="shared" si="0"/>
        <v>0</v>
      </c>
      <c r="B5" s="4">
        <f t="shared" si="1"/>
        <v>820.97027999999989</v>
      </c>
      <c r="C5" s="4">
        <f t="shared" si="9"/>
        <v>985.16433599999982</v>
      </c>
      <c r="D5" s="4">
        <f t="shared" si="2"/>
        <v>1182.1972031999996</v>
      </c>
      <c r="E5" s="5">
        <f t="shared" si="3"/>
        <v>8660000</v>
      </c>
      <c r="F5" s="10">
        <f t="shared" si="4"/>
        <v>10548</v>
      </c>
      <c r="G5" s="10">
        <f t="shared" si="5"/>
        <v>8790</v>
      </c>
      <c r="H5" s="10">
        <f t="shared" si="6"/>
        <v>7325</v>
      </c>
      <c r="I5" s="4" t="e">
        <f>#REF!</f>
        <v>#REF!</v>
      </c>
      <c r="J5" s="4">
        <f t="shared" si="7"/>
        <v>9</v>
      </c>
      <c r="O5">
        <v>0</v>
      </c>
      <c r="P5">
        <f t="shared" si="8"/>
        <v>0</v>
      </c>
      <c r="Q5">
        <f>(47.57+28.7)*10.764</f>
        <v>820.97027999999989</v>
      </c>
      <c r="R5" s="2">
        <v>8660000</v>
      </c>
      <c r="S5" s="8">
        <v>9</v>
      </c>
      <c r="T5" s="8" t="s">
        <v>24</v>
      </c>
    </row>
    <row r="6" spans="1:20" x14ac:dyDescent="0.25">
      <c r="A6" s="4">
        <f t="shared" si="0"/>
        <v>0</v>
      </c>
      <c r="B6" s="4">
        <f t="shared" si="1"/>
        <v>723.87899999999991</v>
      </c>
      <c r="C6" s="4">
        <f t="shared" si="9"/>
        <v>868.65479999999991</v>
      </c>
      <c r="D6" s="4">
        <f t="shared" si="2"/>
        <v>1042.3857599999999</v>
      </c>
      <c r="E6" s="5">
        <f t="shared" si="3"/>
        <v>8771900</v>
      </c>
      <c r="F6" s="10">
        <f t="shared" si="4"/>
        <v>12118</v>
      </c>
      <c r="G6" s="10">
        <f t="shared" si="5"/>
        <v>10098</v>
      </c>
      <c r="H6" s="10">
        <f t="shared" si="6"/>
        <v>8415</v>
      </c>
      <c r="I6" s="4" t="e">
        <f>#REF!</f>
        <v>#REF!</v>
      </c>
      <c r="J6" s="4">
        <f t="shared" si="7"/>
        <v>15</v>
      </c>
      <c r="O6">
        <v>0</v>
      </c>
      <c r="P6">
        <f t="shared" si="8"/>
        <v>0</v>
      </c>
      <c r="Q6">
        <f>(40.97+26.28)*10.764</f>
        <v>723.87899999999991</v>
      </c>
      <c r="R6" s="2">
        <f>8170000+571900+30000</f>
        <v>8771900</v>
      </c>
      <c r="S6" s="8">
        <v>15</v>
      </c>
      <c r="T6" s="8" t="s">
        <v>25</v>
      </c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5">
        <f t="shared" si="3"/>
        <v>5300000</v>
      </c>
      <c r="F7" s="10">
        <f t="shared" si="4"/>
        <v>11778</v>
      </c>
      <c r="G7" s="10">
        <f t="shared" si="5"/>
        <v>9815</v>
      </c>
      <c r="H7" s="10">
        <f t="shared" si="6"/>
        <v>8179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450</v>
      </c>
      <c r="R7" s="2">
        <v>5300000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486.11111111111114</v>
      </c>
      <c r="C8" s="4">
        <f t="shared" si="9"/>
        <v>583.33333333333337</v>
      </c>
      <c r="D8" s="4">
        <f t="shared" si="2"/>
        <v>700</v>
      </c>
      <c r="E8" s="5">
        <f t="shared" si="3"/>
        <v>4900000</v>
      </c>
      <c r="F8" s="10">
        <f t="shared" si="4"/>
        <v>10080</v>
      </c>
      <c r="G8" s="10">
        <f t="shared" si="5"/>
        <v>8400</v>
      </c>
      <c r="H8" s="10">
        <f t="shared" si="6"/>
        <v>7000</v>
      </c>
      <c r="I8" s="4" t="e">
        <f>#REF!</f>
        <v>#REF!</v>
      </c>
      <c r="J8" s="4">
        <f t="shared" si="7"/>
        <v>0</v>
      </c>
      <c r="O8">
        <v>700</v>
      </c>
      <c r="P8">
        <f t="shared" si="8"/>
        <v>583.33333333333337</v>
      </c>
      <c r="Q8">
        <f t="shared" ref="Q8" si="10">P8/1.2</f>
        <v>486.11111111111114</v>
      </c>
      <c r="R8" s="2">
        <v>4900000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450</v>
      </c>
      <c r="C9" s="4">
        <f t="shared" si="9"/>
        <v>540</v>
      </c>
      <c r="D9" s="4">
        <f t="shared" si="2"/>
        <v>648</v>
      </c>
      <c r="E9" s="5">
        <f t="shared" si="3"/>
        <v>5500000</v>
      </c>
      <c r="F9" s="10">
        <f t="shared" si="4"/>
        <v>12222</v>
      </c>
      <c r="G9" s="10">
        <f t="shared" si="5"/>
        <v>10185</v>
      </c>
      <c r="H9" s="10">
        <f t="shared" si="6"/>
        <v>8488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450</v>
      </c>
      <c r="R9" s="2">
        <v>5500000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412</v>
      </c>
      <c r="C10" s="4">
        <f t="shared" si="9"/>
        <v>494.4</v>
      </c>
      <c r="D10" s="4">
        <f t="shared" si="2"/>
        <v>593.28</v>
      </c>
      <c r="E10" s="5">
        <f t="shared" si="3"/>
        <v>5200000</v>
      </c>
      <c r="F10" s="10">
        <f t="shared" si="4"/>
        <v>12621</v>
      </c>
      <c r="G10" s="10">
        <f t="shared" si="5"/>
        <v>10518</v>
      </c>
      <c r="H10" s="10">
        <f t="shared" si="6"/>
        <v>8765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412</v>
      </c>
      <c r="R10" s="2">
        <v>5200000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365</v>
      </c>
      <c r="C11" s="4">
        <f t="shared" si="9"/>
        <v>438</v>
      </c>
      <c r="D11" s="4">
        <f t="shared" si="2"/>
        <v>525.6</v>
      </c>
      <c r="E11" s="5">
        <f t="shared" si="3"/>
        <v>5100000</v>
      </c>
      <c r="F11" s="10">
        <f t="shared" si="4"/>
        <v>13973</v>
      </c>
      <c r="G11" s="10">
        <f t="shared" si="5"/>
        <v>11644</v>
      </c>
      <c r="H11" s="10">
        <f t="shared" si="6"/>
        <v>9703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365</v>
      </c>
      <c r="R11" s="2">
        <v>5100000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430</v>
      </c>
      <c r="C12" s="4">
        <f t="shared" si="9"/>
        <v>516</v>
      </c>
      <c r="D12" s="4">
        <f t="shared" si="2"/>
        <v>619.19999999999993</v>
      </c>
      <c r="E12" s="5">
        <f t="shared" si="3"/>
        <v>5450000</v>
      </c>
      <c r="F12" s="10">
        <f t="shared" si="4"/>
        <v>12674</v>
      </c>
      <c r="G12" s="10">
        <f t="shared" si="5"/>
        <v>10562</v>
      </c>
      <c r="H12" s="10">
        <f t="shared" si="6"/>
        <v>8802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430</v>
      </c>
      <c r="R12" s="2">
        <v>5450000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396</v>
      </c>
      <c r="C13" s="4">
        <f t="shared" si="9"/>
        <v>475.2</v>
      </c>
      <c r="D13" s="4">
        <f t="shared" si="2"/>
        <v>570.24</v>
      </c>
      <c r="E13" s="5">
        <f t="shared" si="3"/>
        <v>5000000</v>
      </c>
      <c r="F13" s="10">
        <f t="shared" si="4"/>
        <v>12626</v>
      </c>
      <c r="G13" s="10">
        <f t="shared" si="5"/>
        <v>10522</v>
      </c>
      <c r="H13" s="10">
        <f t="shared" si="6"/>
        <v>8768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396</v>
      </c>
      <c r="R13" s="2">
        <v>5000000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586.66666666666674</v>
      </c>
      <c r="C14" s="4">
        <f t="shared" si="9"/>
        <v>704.00000000000011</v>
      </c>
      <c r="D14" s="4">
        <f t="shared" ref="D14:D15" si="12">C14*1.2</f>
        <v>844.80000000000007</v>
      </c>
      <c r="E14" s="5">
        <f t="shared" ref="E14:E15" si="13">R14</f>
        <v>5700000</v>
      </c>
      <c r="F14" s="10">
        <f t="shared" ref="F14:F15" si="14">ROUND((E14/B14),0)</f>
        <v>9716</v>
      </c>
      <c r="G14" s="10">
        <f t="shared" ref="G14:G15" si="15">ROUND((E14/C14),0)</f>
        <v>8097</v>
      </c>
      <c r="H14" s="10">
        <f t="shared" ref="H14:H15" si="16">ROUND((E14/D14),0)</f>
        <v>6747</v>
      </c>
      <c r="I14" s="4" t="e">
        <f>#REF!</f>
        <v>#REF!</v>
      </c>
      <c r="J14" s="4">
        <f t="shared" ref="J14:J15" si="17">S14</f>
        <v>0</v>
      </c>
      <c r="O14">
        <v>0</v>
      </c>
      <c r="P14">
        <v>704</v>
      </c>
      <c r="Q14">
        <f t="shared" ref="Q14:Q15" si="18">P14/1.2</f>
        <v>586.66666666666674</v>
      </c>
      <c r="R14" s="2">
        <v>5700000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584.16666666666674</v>
      </c>
      <c r="C15" s="4">
        <f t="shared" si="9"/>
        <v>701.00000000000011</v>
      </c>
      <c r="D15" s="4">
        <f t="shared" si="12"/>
        <v>841.20000000000016</v>
      </c>
      <c r="E15" s="5">
        <f t="shared" si="13"/>
        <v>6000000</v>
      </c>
      <c r="F15" s="10">
        <f t="shared" si="14"/>
        <v>10271</v>
      </c>
      <c r="G15" s="10">
        <f t="shared" si="15"/>
        <v>8559</v>
      </c>
      <c r="H15" s="10">
        <f t="shared" si="16"/>
        <v>7133</v>
      </c>
      <c r="I15" s="4" t="e">
        <f>#REF!</f>
        <v>#REF!</v>
      </c>
      <c r="J15" s="4">
        <f t="shared" si="17"/>
        <v>0</v>
      </c>
      <c r="O15">
        <v>0</v>
      </c>
      <c r="P15">
        <v>701</v>
      </c>
      <c r="Q15">
        <f t="shared" si="18"/>
        <v>584.16666666666674</v>
      </c>
      <c r="R15" s="2">
        <v>6000000</v>
      </c>
      <c r="S15" s="8"/>
      <c r="T15" s="8"/>
    </row>
    <row r="16" spans="1:20" x14ac:dyDescent="0.25">
      <c r="A16" s="4">
        <f t="shared" ref="A16:A26" si="19">N16</f>
        <v>0</v>
      </c>
      <c r="B16" s="4">
        <f t="shared" ref="B16:B26" si="20">Q16</f>
        <v>440</v>
      </c>
      <c r="C16" s="4">
        <f t="shared" ref="C16:C26" si="21">B16*1.2</f>
        <v>528</v>
      </c>
      <c r="D16" s="4">
        <f t="shared" ref="D16:D26" si="22">C16*1.2</f>
        <v>633.6</v>
      </c>
      <c r="E16" s="5">
        <f t="shared" ref="E16:E26" si="23">R16</f>
        <v>6500000</v>
      </c>
      <c r="F16" s="10">
        <f t="shared" ref="F16:F26" si="24">ROUND((E16/B16),0)</f>
        <v>14773</v>
      </c>
      <c r="G16" s="4">
        <f t="shared" ref="G16:G26" si="25">ROUND((E16/C16),0)</f>
        <v>12311</v>
      </c>
      <c r="H16" s="4">
        <f t="shared" ref="H16:H26" si="26">ROUND((E16/D16),0)</f>
        <v>10259</v>
      </c>
      <c r="I16" s="4" t="e">
        <f>#REF!</f>
        <v>#REF!</v>
      </c>
      <c r="J16" s="4">
        <f t="shared" ref="J16:J26" si="27">S16</f>
        <v>0</v>
      </c>
      <c r="O16">
        <v>0</v>
      </c>
      <c r="P16">
        <f>O16/1.2</f>
        <v>0</v>
      </c>
      <c r="Q16">
        <v>440</v>
      </c>
      <c r="R16" s="2">
        <v>6500000</v>
      </c>
      <c r="S16" s="8"/>
      <c r="T16" s="8"/>
    </row>
    <row r="17" spans="1:20" x14ac:dyDescent="0.25">
      <c r="A17" s="4">
        <f t="shared" si="19"/>
        <v>0</v>
      </c>
      <c r="B17" s="4">
        <f t="shared" si="20"/>
        <v>850</v>
      </c>
      <c r="C17" s="4">
        <f t="shared" si="21"/>
        <v>1020</v>
      </c>
      <c r="D17" s="4">
        <f t="shared" si="22"/>
        <v>1224</v>
      </c>
      <c r="E17" s="5">
        <f t="shared" si="23"/>
        <v>9500000</v>
      </c>
      <c r="F17" s="10">
        <f t="shared" si="24"/>
        <v>11176</v>
      </c>
      <c r="G17" s="4">
        <f t="shared" si="25"/>
        <v>9314</v>
      </c>
      <c r="H17" s="4">
        <f t="shared" si="26"/>
        <v>7761</v>
      </c>
      <c r="I17" s="4" t="e">
        <f>#REF!</f>
        <v>#REF!</v>
      </c>
      <c r="J17" s="4">
        <f t="shared" si="27"/>
        <v>0</v>
      </c>
      <c r="O17">
        <v>0</v>
      </c>
      <c r="P17">
        <f t="shared" ref="P17:P26" si="28">O17/1.2</f>
        <v>0</v>
      </c>
      <c r="Q17">
        <v>850</v>
      </c>
      <c r="R17" s="2">
        <v>9500000</v>
      </c>
      <c r="S17" s="8"/>
      <c r="T17" s="8"/>
    </row>
    <row r="18" spans="1:20" x14ac:dyDescent="0.25">
      <c r="A18" s="4">
        <f t="shared" si="19"/>
        <v>0</v>
      </c>
      <c r="B18" s="4">
        <f t="shared" si="20"/>
        <v>992</v>
      </c>
      <c r="C18" s="4">
        <f t="shared" si="21"/>
        <v>1190.3999999999999</v>
      </c>
      <c r="D18" s="4">
        <f t="shared" si="22"/>
        <v>1428.4799999999998</v>
      </c>
      <c r="E18" s="5">
        <f t="shared" si="23"/>
        <v>10200000</v>
      </c>
      <c r="F18" s="10">
        <f t="shared" si="24"/>
        <v>10282</v>
      </c>
      <c r="G18" s="4">
        <f t="shared" si="25"/>
        <v>8569</v>
      </c>
      <c r="H18" s="4">
        <f t="shared" si="26"/>
        <v>7140</v>
      </c>
      <c r="I18" s="4" t="e">
        <f>#REF!</f>
        <v>#REF!</v>
      </c>
      <c r="J18" s="4">
        <f t="shared" si="27"/>
        <v>0</v>
      </c>
      <c r="O18">
        <v>0</v>
      </c>
      <c r="P18">
        <f t="shared" ref="P18" si="29">O18/1.2</f>
        <v>0</v>
      </c>
      <c r="Q18">
        <v>992</v>
      </c>
      <c r="R18" s="2">
        <v>10200000</v>
      </c>
      <c r="S18" s="8"/>
      <c r="T18" s="8"/>
    </row>
    <row r="19" spans="1:20" x14ac:dyDescent="0.25">
      <c r="A19" s="4">
        <f t="shared" si="19"/>
        <v>0</v>
      </c>
      <c r="B19" s="4">
        <f t="shared" si="20"/>
        <v>850</v>
      </c>
      <c r="C19" s="4">
        <f t="shared" si="21"/>
        <v>1020</v>
      </c>
      <c r="D19" s="4">
        <f t="shared" si="22"/>
        <v>1224</v>
      </c>
      <c r="E19" s="5">
        <f t="shared" si="23"/>
        <v>10700000</v>
      </c>
      <c r="F19" s="10">
        <f t="shared" si="24"/>
        <v>12588</v>
      </c>
      <c r="G19" s="4">
        <f t="shared" si="25"/>
        <v>10490</v>
      </c>
      <c r="H19" s="4">
        <f t="shared" si="26"/>
        <v>8742</v>
      </c>
      <c r="I19" s="4" t="e">
        <f>#REF!</f>
        <v>#REF!</v>
      </c>
      <c r="J19" s="4">
        <f t="shared" si="27"/>
        <v>0</v>
      </c>
      <c r="O19">
        <v>0</v>
      </c>
      <c r="P19">
        <f t="shared" si="28"/>
        <v>0</v>
      </c>
      <c r="Q19">
        <v>850</v>
      </c>
      <c r="R19" s="2">
        <v>10700000</v>
      </c>
      <c r="S19" s="8"/>
      <c r="T19" s="8"/>
    </row>
    <row r="20" spans="1:20" x14ac:dyDescent="0.25">
      <c r="A20" s="4">
        <f t="shared" si="19"/>
        <v>0</v>
      </c>
      <c r="B20" s="4">
        <f t="shared" si="20"/>
        <v>351</v>
      </c>
      <c r="C20" s="4">
        <f t="shared" si="21"/>
        <v>421.2</v>
      </c>
      <c r="D20" s="4">
        <f t="shared" si="22"/>
        <v>505.43999999999994</v>
      </c>
      <c r="E20" s="5">
        <f t="shared" si="23"/>
        <v>5500000</v>
      </c>
      <c r="F20" s="15">
        <f t="shared" si="24"/>
        <v>15670</v>
      </c>
      <c r="G20" s="4">
        <f t="shared" si="25"/>
        <v>13058</v>
      </c>
      <c r="H20" s="4">
        <f t="shared" si="26"/>
        <v>10882</v>
      </c>
      <c r="I20" s="4" t="e">
        <f>#REF!</f>
        <v>#REF!</v>
      </c>
      <c r="J20" s="4">
        <f t="shared" si="27"/>
        <v>0</v>
      </c>
      <c r="O20">
        <v>0</v>
      </c>
      <c r="P20">
        <f t="shared" si="28"/>
        <v>0</v>
      </c>
      <c r="Q20">
        <v>351</v>
      </c>
      <c r="R20" s="2">
        <v>5500000</v>
      </c>
      <c r="S20" s="8"/>
      <c r="T20" s="8"/>
    </row>
    <row r="21" spans="1:20" x14ac:dyDescent="0.25">
      <c r="A21" s="4">
        <f t="shared" si="19"/>
        <v>0</v>
      </c>
      <c r="B21" s="4">
        <f t="shared" si="20"/>
        <v>351</v>
      </c>
      <c r="C21" s="4">
        <f t="shared" si="21"/>
        <v>421.2</v>
      </c>
      <c r="D21" s="4">
        <f t="shared" si="22"/>
        <v>505.43999999999994</v>
      </c>
      <c r="E21" s="5">
        <f t="shared" si="23"/>
        <v>5600000</v>
      </c>
      <c r="F21" s="15">
        <f t="shared" si="24"/>
        <v>15954</v>
      </c>
      <c r="G21" s="4">
        <f t="shared" si="25"/>
        <v>13295</v>
      </c>
      <c r="H21" s="4">
        <f t="shared" si="26"/>
        <v>11079</v>
      </c>
      <c r="I21" s="4" t="e">
        <f>#REF!</f>
        <v>#REF!</v>
      </c>
      <c r="J21" s="4">
        <f t="shared" si="27"/>
        <v>0</v>
      </c>
      <c r="O21">
        <v>0</v>
      </c>
      <c r="P21">
        <f t="shared" si="28"/>
        <v>0</v>
      </c>
      <c r="Q21">
        <v>351</v>
      </c>
      <c r="R21" s="2">
        <v>5600000</v>
      </c>
      <c r="S21" s="8"/>
      <c r="T21" s="8"/>
    </row>
    <row r="22" spans="1:20" x14ac:dyDescent="0.25">
      <c r="A22" s="4">
        <f t="shared" si="19"/>
        <v>0</v>
      </c>
      <c r="B22" s="4">
        <f t="shared" si="20"/>
        <v>0</v>
      </c>
      <c r="C22" s="4">
        <f t="shared" si="21"/>
        <v>0</v>
      </c>
      <c r="D22" s="4">
        <f t="shared" si="22"/>
        <v>0</v>
      </c>
      <c r="E22" s="5">
        <f t="shared" si="23"/>
        <v>0</v>
      </c>
      <c r="F22" s="10" t="e">
        <f t="shared" si="24"/>
        <v>#DIV/0!</v>
      </c>
      <c r="G22" s="4" t="e">
        <f t="shared" si="25"/>
        <v>#DIV/0!</v>
      </c>
      <c r="H22" s="4" t="e">
        <f t="shared" si="26"/>
        <v>#DIV/0!</v>
      </c>
      <c r="I22" s="4" t="e">
        <f>#REF!</f>
        <v>#REF!</v>
      </c>
      <c r="J22" s="4">
        <f t="shared" si="27"/>
        <v>0</v>
      </c>
      <c r="O22">
        <v>0</v>
      </c>
      <c r="P22">
        <f t="shared" si="28"/>
        <v>0</v>
      </c>
      <c r="Q22">
        <f t="shared" ref="Q17:Q26" si="30">P22/1.2</f>
        <v>0</v>
      </c>
      <c r="R22" s="2">
        <v>0</v>
      </c>
      <c r="S22" s="8"/>
      <c r="T22" s="8"/>
    </row>
    <row r="23" spans="1:20" x14ac:dyDescent="0.25">
      <c r="A23" s="4">
        <f t="shared" si="19"/>
        <v>0</v>
      </c>
      <c r="B23" s="4">
        <f t="shared" si="20"/>
        <v>0</v>
      </c>
      <c r="C23" s="4">
        <f t="shared" si="21"/>
        <v>0</v>
      </c>
      <c r="D23" s="4">
        <f t="shared" si="22"/>
        <v>0</v>
      </c>
      <c r="E23" s="5">
        <f t="shared" si="23"/>
        <v>0</v>
      </c>
      <c r="F23" s="10" t="e">
        <f t="shared" si="24"/>
        <v>#DIV/0!</v>
      </c>
      <c r="G23" s="4" t="e">
        <f t="shared" si="25"/>
        <v>#DIV/0!</v>
      </c>
      <c r="H23" s="4" t="e">
        <f t="shared" si="26"/>
        <v>#DIV/0!</v>
      </c>
      <c r="I23" s="4" t="e">
        <f>#REF!</f>
        <v>#REF!</v>
      </c>
      <c r="J23" s="4">
        <f t="shared" si="27"/>
        <v>0</v>
      </c>
      <c r="O23">
        <v>0</v>
      </c>
      <c r="P23">
        <f t="shared" si="28"/>
        <v>0</v>
      </c>
      <c r="Q23">
        <f t="shared" si="30"/>
        <v>0</v>
      </c>
      <c r="R23" s="2">
        <v>0</v>
      </c>
      <c r="S23" s="8"/>
      <c r="T23" s="8"/>
    </row>
    <row r="24" spans="1:20" x14ac:dyDescent="0.25">
      <c r="A24" s="4">
        <f t="shared" si="19"/>
        <v>0</v>
      </c>
      <c r="B24" s="4">
        <f t="shared" si="20"/>
        <v>0</v>
      </c>
      <c r="C24" s="4">
        <f t="shared" si="21"/>
        <v>0</v>
      </c>
      <c r="D24" s="4">
        <f t="shared" si="22"/>
        <v>0</v>
      </c>
      <c r="E24" s="5">
        <f t="shared" si="23"/>
        <v>0</v>
      </c>
      <c r="F24" s="10" t="e">
        <f t="shared" si="24"/>
        <v>#DIV/0!</v>
      </c>
      <c r="G24" s="4" t="e">
        <f t="shared" si="25"/>
        <v>#DIV/0!</v>
      </c>
      <c r="H24" s="4" t="e">
        <f t="shared" si="26"/>
        <v>#DIV/0!</v>
      </c>
      <c r="I24" s="4" t="e">
        <f>#REF!</f>
        <v>#REF!</v>
      </c>
      <c r="J24" s="4">
        <f t="shared" si="27"/>
        <v>0</v>
      </c>
      <c r="O24">
        <v>0</v>
      </c>
      <c r="P24">
        <f t="shared" si="28"/>
        <v>0</v>
      </c>
      <c r="Q24">
        <f t="shared" si="30"/>
        <v>0</v>
      </c>
      <c r="R24" s="2">
        <v>0</v>
      </c>
      <c r="S24" s="8"/>
      <c r="T24" s="8"/>
    </row>
    <row r="25" spans="1:20" x14ac:dyDescent="0.25">
      <c r="A25" s="4">
        <f t="shared" si="19"/>
        <v>0</v>
      </c>
      <c r="B25" s="4">
        <f t="shared" si="20"/>
        <v>0</v>
      </c>
      <c r="C25" s="4">
        <f t="shared" si="21"/>
        <v>0</v>
      </c>
      <c r="D25" s="4">
        <f t="shared" si="22"/>
        <v>0</v>
      </c>
      <c r="E25" s="5">
        <f t="shared" si="23"/>
        <v>0</v>
      </c>
      <c r="F25" s="10" t="e">
        <f t="shared" si="24"/>
        <v>#DIV/0!</v>
      </c>
      <c r="G25" s="4" t="e">
        <f t="shared" si="25"/>
        <v>#DIV/0!</v>
      </c>
      <c r="H25" s="4" t="e">
        <f t="shared" si="26"/>
        <v>#DIV/0!</v>
      </c>
      <c r="I25" s="4" t="e">
        <f>#REF!</f>
        <v>#REF!</v>
      </c>
      <c r="J25" s="4">
        <f t="shared" si="27"/>
        <v>0</v>
      </c>
      <c r="O25">
        <v>0</v>
      </c>
      <c r="P25">
        <f t="shared" si="28"/>
        <v>0</v>
      </c>
      <c r="Q25">
        <f t="shared" si="30"/>
        <v>0</v>
      </c>
      <c r="R25" s="2">
        <v>0</v>
      </c>
      <c r="S25" s="8"/>
      <c r="T25" s="8"/>
    </row>
    <row r="26" spans="1:20" x14ac:dyDescent="0.25">
      <c r="A26" s="4">
        <f t="shared" si="19"/>
        <v>0</v>
      </c>
      <c r="B26" s="4">
        <f t="shared" si="20"/>
        <v>0</v>
      </c>
      <c r="C26" s="4">
        <f t="shared" si="21"/>
        <v>0</v>
      </c>
      <c r="D26" s="4">
        <f t="shared" si="22"/>
        <v>0</v>
      </c>
      <c r="E26" s="5">
        <f t="shared" si="23"/>
        <v>0</v>
      </c>
      <c r="F26" s="10" t="e">
        <f t="shared" si="24"/>
        <v>#DIV/0!</v>
      </c>
      <c r="G26" s="4" t="e">
        <f t="shared" si="25"/>
        <v>#DIV/0!</v>
      </c>
      <c r="H26" s="4" t="e">
        <f t="shared" si="26"/>
        <v>#DIV/0!</v>
      </c>
      <c r="I26" s="4" t="e">
        <f>#REF!</f>
        <v>#REF!</v>
      </c>
      <c r="J26" s="4">
        <f t="shared" si="27"/>
        <v>0</v>
      </c>
      <c r="O26">
        <v>0</v>
      </c>
      <c r="P26">
        <f t="shared" si="28"/>
        <v>0</v>
      </c>
      <c r="Q26">
        <f t="shared" si="30"/>
        <v>0</v>
      </c>
      <c r="R26" s="2">
        <v>0</v>
      </c>
      <c r="S26" s="8"/>
      <c r="T26" s="8"/>
    </row>
    <row r="27" spans="1:20" x14ac:dyDescent="0.25">
      <c r="A27" s="4"/>
      <c r="B27" s="4"/>
      <c r="C27" s="4"/>
      <c r="D27" s="4"/>
      <c r="E27" s="5"/>
      <c r="F27" s="10"/>
      <c r="G27" s="4"/>
      <c r="H27" s="4"/>
      <c r="I27" s="4"/>
      <c r="J27" s="4"/>
      <c r="R27" s="2"/>
      <c r="S27" s="8"/>
      <c r="T27" s="8"/>
    </row>
    <row r="29" spans="1:20" x14ac:dyDescent="0.25">
      <c r="G29" t="s">
        <v>13</v>
      </c>
    </row>
    <row r="30" spans="1:20" x14ac:dyDescent="0.25">
      <c r="G30" t="s">
        <v>14</v>
      </c>
      <c r="H30">
        <v>425</v>
      </c>
      <c r="I30">
        <f>39.48*10.764</f>
        <v>424.96271999999993</v>
      </c>
    </row>
    <row r="31" spans="1:20" x14ac:dyDescent="0.25">
      <c r="G31" t="s">
        <v>28</v>
      </c>
      <c r="H31">
        <v>430</v>
      </c>
      <c r="I31">
        <f>39.96*10.764</f>
        <v>430.12943999999999</v>
      </c>
      <c r="J31" t="s">
        <v>29</v>
      </c>
    </row>
    <row r="32" spans="1:20" x14ac:dyDescent="0.25">
      <c r="H32">
        <f>H31+H30</f>
        <v>855</v>
      </c>
    </row>
    <row r="33" spans="7:24" x14ac:dyDescent="0.25">
      <c r="G33" t="s">
        <v>15</v>
      </c>
      <c r="H33">
        <v>14700</v>
      </c>
    </row>
    <row r="34" spans="7:24" x14ac:dyDescent="0.25">
      <c r="G34" t="s">
        <v>16</v>
      </c>
      <c r="H34">
        <f>H33*H32</f>
        <v>12568500</v>
      </c>
    </row>
    <row r="35" spans="7:24" x14ac:dyDescent="0.25">
      <c r="I35" t="s">
        <v>26</v>
      </c>
      <c r="O35" t="s">
        <v>27</v>
      </c>
    </row>
    <row r="36" spans="7:24" x14ac:dyDescent="0.25">
      <c r="G36" s="6"/>
      <c r="H36" s="6"/>
      <c r="O36">
        <v>18.940000000000001</v>
      </c>
      <c r="P36">
        <v>10.02</v>
      </c>
      <c r="Q36">
        <f>P36*O36</f>
        <v>189.77880000000002</v>
      </c>
    </row>
    <row r="37" spans="7:24" x14ac:dyDescent="0.25">
      <c r="O37">
        <v>12.3</v>
      </c>
      <c r="P37">
        <v>2.88</v>
      </c>
      <c r="Q37">
        <f t="shared" ref="Q37:Q42" si="31">P37*O37</f>
        <v>35.423999999999999</v>
      </c>
    </row>
    <row r="38" spans="7:24" x14ac:dyDescent="0.25">
      <c r="O38">
        <v>7.41</v>
      </c>
      <c r="P38" s="11">
        <v>3.75</v>
      </c>
      <c r="Q38">
        <f t="shared" si="31"/>
        <v>27.787500000000001</v>
      </c>
      <c r="R38" s="13"/>
      <c r="T38" s="11"/>
      <c r="U38" s="11"/>
      <c r="V38" s="11"/>
      <c r="W38" s="11"/>
      <c r="X38" s="11"/>
    </row>
    <row r="39" spans="7:24" x14ac:dyDescent="0.25">
      <c r="G39" t="s">
        <v>17</v>
      </c>
      <c r="I39" t="s">
        <v>20</v>
      </c>
      <c r="O39">
        <v>7.41</v>
      </c>
      <c r="P39" s="11">
        <v>3.74</v>
      </c>
      <c r="Q39">
        <f t="shared" si="31"/>
        <v>27.713400000000004</v>
      </c>
      <c r="R39" s="14"/>
      <c r="T39" s="14"/>
      <c r="U39" s="14"/>
      <c r="V39" s="11"/>
      <c r="W39" s="11"/>
      <c r="X39" s="11"/>
    </row>
    <row r="40" spans="7:24" x14ac:dyDescent="0.25">
      <c r="G40" t="s">
        <v>18</v>
      </c>
      <c r="H40">
        <v>10507300</v>
      </c>
      <c r="O40">
        <v>8.86</v>
      </c>
      <c r="P40" s="11">
        <v>7.83</v>
      </c>
      <c r="Q40">
        <f t="shared" si="31"/>
        <v>69.373800000000003</v>
      </c>
      <c r="R40" s="11"/>
      <c r="T40" s="11"/>
      <c r="U40" s="11"/>
      <c r="V40" s="11"/>
      <c r="W40" s="11"/>
      <c r="X40" s="11"/>
    </row>
    <row r="41" spans="7:24" x14ac:dyDescent="0.25">
      <c r="G41" t="s">
        <v>19</v>
      </c>
      <c r="O41">
        <v>8.76</v>
      </c>
      <c r="P41" s="11">
        <v>10.9</v>
      </c>
      <c r="Q41">
        <f t="shared" si="31"/>
        <v>95.483999999999995</v>
      </c>
      <c r="R41" s="11"/>
      <c r="T41" s="11"/>
      <c r="U41" s="11"/>
      <c r="V41" s="11"/>
      <c r="W41" s="11"/>
      <c r="X41" s="11"/>
    </row>
    <row r="42" spans="7:24" x14ac:dyDescent="0.25">
      <c r="O42">
        <v>12.12</v>
      </c>
      <c r="P42" s="11">
        <v>9.91</v>
      </c>
      <c r="Q42">
        <f t="shared" si="31"/>
        <v>120.10919999999999</v>
      </c>
      <c r="R42" s="12"/>
      <c r="T42" s="12"/>
      <c r="U42" s="12"/>
      <c r="V42" s="11"/>
      <c r="W42" s="11"/>
      <c r="X42" s="11"/>
    </row>
    <row r="43" spans="7:24" x14ac:dyDescent="0.25">
      <c r="P43" s="11"/>
      <c r="Q43" s="12">
        <f>SUM(Q36:Q42)</f>
        <v>565.67070000000001</v>
      </c>
      <c r="R43" s="11"/>
      <c r="T43" s="11"/>
      <c r="U43" s="11"/>
      <c r="V43" s="11"/>
      <c r="W43" s="11"/>
      <c r="X43" s="11"/>
    </row>
    <row r="44" spans="7:24" x14ac:dyDescent="0.25">
      <c r="P44" s="11"/>
      <c r="Q44" s="11"/>
      <c r="R44" s="11"/>
      <c r="T44" s="11"/>
      <c r="U44" s="11"/>
      <c r="V44" s="11"/>
      <c r="W44" s="11"/>
      <c r="X44" s="11"/>
    </row>
    <row r="45" spans="7:24" x14ac:dyDescent="0.25">
      <c r="O45">
        <v>7.83</v>
      </c>
      <c r="P45" s="11">
        <v>2.6</v>
      </c>
      <c r="Q45" s="11">
        <f>P45*O45</f>
        <v>20.358000000000001</v>
      </c>
      <c r="R45" s="11"/>
      <c r="T45" s="11"/>
      <c r="U45" s="11"/>
      <c r="V45" s="11"/>
      <c r="W45" s="11"/>
      <c r="X45" s="11"/>
    </row>
    <row r="46" spans="7:24" x14ac:dyDescent="0.25">
      <c r="O46">
        <v>4.84</v>
      </c>
      <c r="P46" s="11">
        <v>7.6</v>
      </c>
      <c r="Q46" s="11">
        <f t="shared" ref="Q46:Q53" si="32">P46*O46</f>
        <v>36.783999999999999</v>
      </c>
      <c r="R46" s="11"/>
      <c r="S46" s="6"/>
      <c r="T46" s="11"/>
      <c r="U46" s="11"/>
      <c r="V46" s="11"/>
      <c r="W46" s="11"/>
      <c r="X46" s="11"/>
    </row>
    <row r="47" spans="7:24" x14ac:dyDescent="0.25">
      <c r="O47">
        <v>6.42</v>
      </c>
      <c r="P47" s="11">
        <v>4.5999999999999996</v>
      </c>
      <c r="Q47" s="11">
        <f t="shared" si="32"/>
        <v>29.531999999999996</v>
      </c>
      <c r="R47" s="11"/>
      <c r="S47" s="6"/>
      <c r="T47" s="11"/>
      <c r="U47" s="11"/>
      <c r="V47" s="11"/>
      <c r="W47" s="11"/>
      <c r="X47" s="11"/>
    </row>
    <row r="48" spans="7:24" x14ac:dyDescent="0.25">
      <c r="O48">
        <v>10.050000000000001</v>
      </c>
      <c r="P48" s="11">
        <v>2.37</v>
      </c>
      <c r="Q48" s="11">
        <f t="shared" si="32"/>
        <v>23.818500000000004</v>
      </c>
      <c r="R48" s="11"/>
    </row>
    <row r="49" spans="15:20" x14ac:dyDescent="0.25">
      <c r="O49">
        <v>3.96</v>
      </c>
      <c r="P49" s="11">
        <v>2.4500000000000002</v>
      </c>
      <c r="Q49" s="11">
        <f t="shared" si="32"/>
        <v>9.702</v>
      </c>
      <c r="R49" s="11"/>
      <c r="T49" s="6"/>
    </row>
    <row r="50" spans="15:20" x14ac:dyDescent="0.25">
      <c r="O50">
        <v>11.15</v>
      </c>
      <c r="P50" s="11">
        <v>7.8</v>
      </c>
      <c r="Q50" s="11">
        <f t="shared" si="32"/>
        <v>86.97</v>
      </c>
      <c r="R50" s="11"/>
      <c r="S50" s="6"/>
    </row>
    <row r="51" spans="15:20" x14ac:dyDescent="0.25">
      <c r="O51">
        <v>21.91</v>
      </c>
      <c r="P51" s="11">
        <v>28.5</v>
      </c>
      <c r="Q51" s="11">
        <f t="shared" si="32"/>
        <v>624.43500000000006</v>
      </c>
    </row>
    <row r="52" spans="15:20" x14ac:dyDescent="0.25">
      <c r="O52">
        <v>14.87</v>
      </c>
      <c r="P52" s="11">
        <v>6.73</v>
      </c>
      <c r="Q52" s="11">
        <f t="shared" si="32"/>
        <v>100.07510000000001</v>
      </c>
    </row>
    <row r="53" spans="15:20" x14ac:dyDescent="0.25">
      <c r="O53">
        <v>8.6999999999999993</v>
      </c>
      <c r="P53" s="11">
        <v>14.9</v>
      </c>
      <c r="Q53" s="11">
        <f t="shared" si="32"/>
        <v>129.63</v>
      </c>
    </row>
    <row r="54" spans="15:20" x14ac:dyDescent="0.25">
      <c r="Q54" s="12">
        <f>SUM(Q45:Q53)</f>
        <v>1061.3045999999999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8D399-AFE7-4B2B-BF6C-994EC8512A9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C5BF7-7981-4872-A7DE-C2D7DEAEBB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31BF5-A8F9-4CC7-9021-EFC159A573E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54713-291E-4FDC-ACC4-1CAD6DFC475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26CA2-2C64-4183-A679-C45BB7C59E7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Sheet16</vt:lpstr>
      <vt:lpstr>Sheet17</vt:lpstr>
      <vt:lpstr>Sheet18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2025-01-20T08:39:17Z</dcterms:modified>
</cp:coreProperties>
</file>