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Wadala\Rushabh Vikram Shah\"/>
    </mc:Choice>
  </mc:AlternateContent>
  <xr:revisionPtr revIDLastSave="0" documentId="13_ncr:1_{B1E1EE08-1A07-44C0-A11E-430B2B5BB35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V3" i="4" l="1"/>
  <c r="R3" i="4"/>
  <c r="U3" i="4"/>
  <c r="Q29" i="4"/>
  <c r="Q28" i="4"/>
  <c r="Q27" i="4"/>
  <c r="Q26" i="4"/>
  <c r="Q25" i="4"/>
  <c r="Q24" i="4"/>
  <c r="Q23" i="4"/>
  <c r="Q22" i="4"/>
  <c r="Q21" i="4"/>
  <c r="P3" i="4" l="1"/>
  <c r="H21" i="4"/>
  <c r="Q12" i="4" l="1"/>
  <c r="P12" i="4"/>
  <c r="P11" i="4"/>
  <c r="Q11" i="4" s="1"/>
  <c r="Q10" i="4"/>
  <c r="P10" i="4"/>
  <c r="P9" i="4"/>
  <c r="P8" i="4"/>
  <c r="P7" i="4"/>
  <c r="P6" i="4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<sst xmlns="http://schemas.openxmlformats.org/spreadsheetml/2006/main" count="26" uniqueCount="23">
  <si>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</si>
  <si>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</si>
  <si>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</si>
  <si>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</si>
  <si>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</si>
  <si>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</si>
  <si>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</si>
  <si>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</si>
  <si>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</si>
  <si>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</si>
  <si>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</si>
  <si>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</si>
  <si>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</si>
  <si>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16, 4th Floor, Pratima CHSL, Hindu Colony, Dadar East, MUmbai, 400014</t>
  </si>
  <si>
    <t>rate</t>
  </si>
  <si>
    <t>fmv</t>
  </si>
  <si>
    <t>ca</t>
  </si>
  <si>
    <t>sold out</t>
  </si>
  <si>
    <t>20.06.24</t>
  </si>
  <si>
    <t>f. no. 15 &amp; 16 merged with single entrance. Valuation for Flat No. 16</t>
  </si>
  <si>
    <t>measurement of F. No. 16 as shown by client</t>
  </si>
  <si>
    <t>previous report  -2021</t>
  </si>
  <si>
    <t>yoc - 1996 - soc record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</si>
</sst>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1000124</xdr:colOff>
      <xdr:row>20</xdr:row>
      <xdr:rowOff>105302</xdr:rowOff>
    </xdr:from>
    <xdr:to>
      <xdr:col>27</xdr:col>
      <xdr:colOff>201178</xdr:colOff>
      <xdr:row>38</xdr:row>
      <xdr:rowOff>143556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4E755-64BE-4FDF-8460-E5BB34C04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49" y="4486802"/>
          <a:ext cx="5878079" cy="34672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EACB31-183C-48F9-BA1C-6D05E4C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DF1F8-2D2B-4288-8019-3AF7EAD0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582467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0255F-1D86-40BE-8031-BF576435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36067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153607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01F8CC-0E62-4726-B4B3-A53332710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315135</xdr:colOff>
      <xdr:row>48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509366-5CD0-49EE-9993-09E8E693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801535" cy="8106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C19E7-B94C-4844-8EBB-E089FA18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25170E-727E-4C31-A4E7-6BD10C6B0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ADE40-99A7-4253-908A-B35E4BC44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D968BC-6F00-4F64-A99D-07FEC7A8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55EBA4-F7C3-4664-A020-6DB4F3BA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8554687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430</v>
      </c>
      <c r="C2" s="4">
        <f>B2*1.2</f>
        <v>516</v>
      </c>
      <c r="D2" s="4">
        <f t="shared" ref="D2:D13" si="2">C2*1.2</f>
        <v>619.19999999999993</v>
      </c>
      <c r="E2" s="17">
        <f t="shared" ref="E2:E13" si="3">R2</f>
        <v>18000000</v>
      </c>
      <c r="F2" s="10">
        <f t="shared" ref="F2:F13" si="4">ROUND((E2/B2),0)</f>
        <v>41860</v>
      </c>
      <c r="G2" s="10">
        <f t="shared" ref="G2:G13" si="5">ROUND((E2/C2),0)</f>
        <v>34884</v>
      </c>
      <c r="H2" s="10">
        <f t="shared" ref="H2:H13" si="6">ROUND((E2/D2),0)</f>
        <v>29070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 s="11">
        <v>430</v>
      </c>
      <c r="R2" s="16">
        <v>18000000</v>
      </c>
      <c r="S2" s="11" t="s">
        <v>17</v>
      </c>
      <c r="T2" s="8"/>
    </row>
    <row r="3" spans="1:22" x14ac:dyDescent="0.25">
      <c r="A3" s="4">
        <f t="shared" si="0"/>
        <v>0</v>
      </c>
      <c r="B3" s="4">
        <f t="shared" si="1"/>
        <v>378.4443</v>
      </c>
      <c r="C3" s="4">
        <f t="shared" ref="C3:C15" si="9">B3*1.2</f>
        <v>454.13315999999998</v>
      </c>
      <c r="D3" s="4">
        <f t="shared" si="2"/>
        <v>544.95979199999999</v>
      </c>
      <c r="E3" s="17">
        <f t="shared" si="3"/>
        <v>17100000</v>
      </c>
      <c r="F3" s="15">
        <f t="shared" si="4"/>
        <v>45185</v>
      </c>
      <c r="G3" s="10">
        <f t="shared" si="5"/>
        <v>37654</v>
      </c>
      <c r="H3" s="10">
        <f t="shared" si="6"/>
        <v>31378</v>
      </c>
      <c r="I3" s="4" t="e">
        <f>#REF!</f>
        <v>#REF!</v>
      </c>
      <c r="J3" s="4" t="str">
        <f t="shared" si="7"/>
        <v>20.06.24</v>
      </c>
      <c r="O3">
        <v>0</v>
      </c>
      <c r="P3">
        <f>42.19*10.764</f>
        <v>454.13315999999998</v>
      </c>
      <c r="Q3">
        <f t="shared" ref="Q3:Q12" si="10">P3/1.2</f>
        <v>378.4443</v>
      </c>
      <c r="R3" s="2">
        <f>17100000</f>
        <v>17100000</v>
      </c>
      <c r="S3" s="8" t="s">
        <v>18</v>
      </c>
      <c r="T3" s="8"/>
      <c r="U3" s="2">
        <f>17100000+1026000+30000</f>
        <v>18156000</v>
      </c>
      <c r="V3">
        <f>U3/Q3</f>
        <v>47975.355950664336</v>
      </c>
    </row>
    <row r="4" spans="1:22" x14ac:dyDescent="0.25">
      <c r="A4" s="4">
        <f t="shared" si="0"/>
        <v>0</v>
      </c>
      <c r="B4" s="4">
        <f t="shared" si="1"/>
        <v>250</v>
      </c>
      <c r="C4" s="4">
        <f t="shared" si="9"/>
        <v>300</v>
      </c>
      <c r="D4" s="4">
        <f t="shared" si="2"/>
        <v>360</v>
      </c>
      <c r="E4" s="17">
        <f t="shared" si="3"/>
        <v>13000000</v>
      </c>
      <c r="F4" s="10">
        <f t="shared" si="4"/>
        <v>52000</v>
      </c>
      <c r="G4" s="10">
        <f t="shared" si="5"/>
        <v>43333</v>
      </c>
      <c r="H4" s="10">
        <f t="shared" si="6"/>
        <v>36111</v>
      </c>
      <c r="I4" s="4" t="e">
        <f>#REF!</f>
        <v>#REF!</v>
      </c>
      <c r="J4" s="4">
        <f t="shared" si="7"/>
        <v>0</v>
      </c>
      <c r="O4">
        <v>0</v>
      </c>
      <c r="P4">
        <v>300</v>
      </c>
      <c r="Q4">
        <f t="shared" si="10"/>
        <v>250</v>
      </c>
      <c r="R4" s="2">
        <v>13000000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420</v>
      </c>
      <c r="C5" s="4">
        <f t="shared" si="9"/>
        <v>504</v>
      </c>
      <c r="D5" s="4">
        <f t="shared" si="2"/>
        <v>604.79999999999995</v>
      </c>
      <c r="E5" s="17">
        <f t="shared" si="3"/>
        <v>18000000</v>
      </c>
      <c r="F5" s="10">
        <f t="shared" si="4"/>
        <v>42857</v>
      </c>
      <c r="G5" s="10">
        <f t="shared" si="5"/>
        <v>35714</v>
      </c>
      <c r="H5" s="10">
        <f t="shared" si="6"/>
        <v>29762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420</v>
      </c>
      <c r="R5" s="2">
        <v>18000000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545</v>
      </c>
      <c r="C6" s="4">
        <f t="shared" si="9"/>
        <v>654</v>
      </c>
      <c r="D6" s="4">
        <f t="shared" si="2"/>
        <v>784.8</v>
      </c>
      <c r="E6" s="17">
        <f t="shared" si="3"/>
        <v>19000000</v>
      </c>
      <c r="F6" s="10">
        <f t="shared" si="4"/>
        <v>34862</v>
      </c>
      <c r="G6" s="10">
        <f t="shared" si="5"/>
        <v>29052</v>
      </c>
      <c r="H6" s="10">
        <f t="shared" si="6"/>
        <v>24210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545</v>
      </c>
      <c r="R6" s="2">
        <v>19000000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430</v>
      </c>
      <c r="C7" s="4">
        <f t="shared" si="9"/>
        <v>516</v>
      </c>
      <c r="D7" s="4">
        <f t="shared" si="2"/>
        <v>619.19999999999993</v>
      </c>
      <c r="E7" s="17">
        <f t="shared" si="3"/>
        <v>18500000</v>
      </c>
      <c r="F7" s="10">
        <f t="shared" si="4"/>
        <v>43023</v>
      </c>
      <c r="G7" s="10">
        <f t="shared" si="5"/>
        <v>35853</v>
      </c>
      <c r="H7" s="10">
        <f t="shared" si="6"/>
        <v>29877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430</v>
      </c>
      <c r="R7" s="2">
        <v>18500000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450</v>
      </c>
      <c r="C8" s="4">
        <f t="shared" si="9"/>
        <v>540</v>
      </c>
      <c r="D8" s="4">
        <f t="shared" si="2"/>
        <v>648</v>
      </c>
      <c r="E8" s="17">
        <f t="shared" si="3"/>
        <v>21500000</v>
      </c>
      <c r="F8" s="15">
        <f t="shared" si="4"/>
        <v>47778</v>
      </c>
      <c r="G8" s="10">
        <f t="shared" si="5"/>
        <v>39815</v>
      </c>
      <c r="H8" s="10">
        <f t="shared" si="6"/>
        <v>33179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450</v>
      </c>
      <c r="R8" s="2">
        <v>21500000</v>
      </c>
      <c r="S8" s="8"/>
      <c r="T8" s="8"/>
    </row>
    <row r="9" spans="1:22" x14ac:dyDescent="0.25">
      <c r="A9" s="4">
        <f t="shared" si="0"/>
        <v>0</v>
      </c>
      <c r="B9" s="4">
        <f t="shared" si="1"/>
        <v>495</v>
      </c>
      <c r="C9" s="4">
        <f t="shared" si="9"/>
        <v>594</v>
      </c>
      <c r="D9" s="4">
        <f t="shared" si="2"/>
        <v>712.8</v>
      </c>
      <c r="E9" s="17">
        <f t="shared" si="3"/>
        <v>25000000</v>
      </c>
      <c r="F9" s="15">
        <f t="shared" si="4"/>
        <v>50505</v>
      </c>
      <c r="G9" s="10">
        <f t="shared" si="5"/>
        <v>42088</v>
      </c>
      <c r="H9" s="10">
        <f t="shared" si="6"/>
        <v>35073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495</v>
      </c>
      <c r="R9" s="2">
        <v>25000000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7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13</v>
      </c>
    </row>
    <row r="19" spans="5:24" x14ac:dyDescent="0.25">
      <c r="G19" t="s">
        <v>16</v>
      </c>
      <c r="H19">
        <v>378</v>
      </c>
    </row>
    <row r="20" spans="5:24" x14ac:dyDescent="0.25">
      <c r="G20" t="s">
        <v>14</v>
      </c>
      <c r="H20">
        <v>48000</v>
      </c>
      <c r="O20" t="s">
        <v>20</v>
      </c>
      <c r="V20" t="s">
        <v>21</v>
      </c>
    </row>
    <row r="21" spans="5:24" x14ac:dyDescent="0.25">
      <c r="G21" t="s">
        <v>15</v>
      </c>
      <c r="H21">
        <f>H20*H19</f>
        <v>18144000</v>
      </c>
      <c r="O21">
        <v>15.09</v>
      </c>
      <c r="P21">
        <v>14.95</v>
      </c>
      <c r="Q21">
        <f>P21*O21</f>
        <v>225.59549999999999</v>
      </c>
    </row>
    <row r="22" spans="5:24" x14ac:dyDescent="0.25">
      <c r="H22" s="6"/>
      <c r="O22">
        <v>6.99</v>
      </c>
      <c r="P22">
        <v>12.48</v>
      </c>
      <c r="Q22">
        <f t="shared" ref="Q22:Q28" si="21">P22*O22</f>
        <v>87.235200000000006</v>
      </c>
    </row>
    <row r="23" spans="5:24" x14ac:dyDescent="0.25">
      <c r="O23">
        <v>2.95</v>
      </c>
      <c r="P23">
        <v>1.47</v>
      </c>
      <c r="Q23">
        <f t="shared" si="21"/>
        <v>4.3365</v>
      </c>
    </row>
    <row r="24" spans="5:24" x14ac:dyDescent="0.25">
      <c r="O24">
        <v>4.5999999999999996</v>
      </c>
      <c r="P24" s="11">
        <v>3.7</v>
      </c>
      <c r="Q24">
        <f t="shared" si="21"/>
        <v>17.02</v>
      </c>
      <c r="R24" s="13"/>
      <c r="T24" s="11"/>
      <c r="U24" s="11"/>
      <c r="V24" s="11"/>
      <c r="W24" s="11"/>
      <c r="X24" s="11"/>
    </row>
    <row r="25" spans="5:24" x14ac:dyDescent="0.25">
      <c r="E25" t="s">
        <v>19</v>
      </c>
      <c r="O25">
        <v>14.58</v>
      </c>
      <c r="P25" s="11">
        <v>9.9</v>
      </c>
      <c r="Q25">
        <f t="shared" si="21"/>
        <v>144.34200000000001</v>
      </c>
      <c r="R25" s="14"/>
      <c r="T25" s="14"/>
      <c r="U25" s="14"/>
      <c r="V25" s="11"/>
      <c r="W25" s="11"/>
      <c r="X25" s="11"/>
    </row>
    <row r="26" spans="5:24" x14ac:dyDescent="0.25">
      <c r="G26" t="s">
        <v>22</v>
      </c>
      <c r="O26">
        <v>7.18</v>
      </c>
      <c r="P26" s="11">
        <v>4.26</v>
      </c>
      <c r="Q26">
        <f t="shared" si="21"/>
        <v>30.586799999999997</v>
      </c>
      <c r="R26" s="11"/>
      <c r="T26" s="11"/>
      <c r="U26" s="11"/>
      <c r="V26" s="11"/>
      <c r="W26" s="11"/>
      <c r="X26" s="11"/>
    </row>
    <row r="27" spans="5:24" x14ac:dyDescent="0.25">
      <c r="O27">
        <v>3.86</v>
      </c>
      <c r="P27" s="11">
        <v>10.5</v>
      </c>
      <c r="Q27">
        <f t="shared" si="21"/>
        <v>40.53</v>
      </c>
      <c r="R27" s="11"/>
      <c r="T27" s="11"/>
      <c r="U27" s="11"/>
      <c r="V27" s="11"/>
      <c r="W27" s="11"/>
      <c r="X27" s="11"/>
    </row>
    <row r="28" spans="5:24" x14ac:dyDescent="0.25">
      <c r="O28">
        <v>3.4</v>
      </c>
      <c r="P28" s="11">
        <v>5.9</v>
      </c>
      <c r="Q28">
        <f t="shared" si="21"/>
        <v>20.060000000000002</v>
      </c>
      <c r="R28" s="12"/>
      <c r="T28" s="12"/>
      <c r="U28" s="12"/>
      <c r="V28" s="11"/>
      <c r="W28" s="11"/>
      <c r="X28" s="11"/>
    </row>
    <row r="29" spans="5:24" x14ac:dyDescent="0.25">
      <c r="P29" s="11"/>
      <c r="Q29" s="11">
        <f>SUM(Q21:Q28)</f>
        <v>569.7059999999999</v>
      </c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D2BD-36C7-4BE0-9674-4FF854BA4C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L33" sqref="L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2025-02-01T10:50:14Z</dcterms:modified>
</cp:coreProperties>
</file>