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Nagpur Nagarik Sahakari Bank Ltd\Brahmaouri - Chandrapur\Atul Devidas Deshkar\"/>
    </mc:Choice>
  </mc:AlternateContent>
  <xr:revisionPtr revIDLastSave="0" documentId="13_ncr:1_{244A0660-3BA0-44A2-88AB-1DB8B1F7594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R4" i="4"/>
  <c r="Q4" i="4"/>
  <c r="P4" i="4"/>
  <c r="R3" i="4"/>
  <c r="Q3" i="4"/>
  <c r="P3" i="4"/>
  <c r="R2" i="4"/>
  <c r="Q2" i="4"/>
  <c r="P2" i="4"/>
  <c r="I21" i="4" l="1"/>
  <c r="Q23" i="4" l="1"/>
  <c r="Q24" i="4"/>
  <c r="Q25" i="4"/>
  <c r="Q26" i="4"/>
  <c r="Q27" i="4"/>
  <c r="Q28" i="4"/>
  <c r="Q29" i="4"/>
  <c r="Q22" i="4"/>
  <c r="Q30" i="4" l="1"/>
  <c r="Q12" i="4"/>
  <c r="P12" i="4"/>
  <c r="P11" i="4"/>
  <c r="Q11" i="4" s="1"/>
  <c r="Q10" i="4"/>
  <c r="P10" i="4"/>
  <c r="P9" i="4"/>
  <c r="Q9" i="4" s="1"/>
  <c r="Q8" i="4"/>
  <c r="P8" i="4"/>
  <c r="P7" i="4"/>
  <c r="P6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<sst xmlns="http://schemas.openxmlformats.org/spreadsheetml/2006/main" count="25" uniqueCount="22">
  <si>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</si>
  <si>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</si>
  <si>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</si>
  <si>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</si>
  <si>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</si>
  <si>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</si>
  <si>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</si>
  <si>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</si>
  <si>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</si>
  <si>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</si>
  <si>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</si>
  <si>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</si>
  <si>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</si>
  <si>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Residential Gala No. 702, 7th Floor, Building No 2D, Rajyog CHSL, Village - Versova, Andheri West, Mumbai</t>
  </si>
  <si>
    <t>bua- LL</t>
  </si>
  <si>
    <t>mca</t>
  </si>
  <si>
    <t xml:space="preserve">rate </t>
  </si>
  <si>
    <t>fmv</t>
  </si>
  <si>
    <t>06.03.24</t>
  </si>
  <si>
    <t>19.12.23</t>
  </si>
  <si>
    <t>06.10.23</t>
  </si>
  <si>
    <t xml:space="preserve">yoc - 2010 possession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</si>
</sst>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42F70-2B91-4229-A67C-5D5F802D6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41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2CD4F-73BB-41EC-A629-5303C2B0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38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C625F-B4A6-4180-95FA-0C4156A68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2BBBA-1A5F-46EF-A577-14B2AE41A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0ED413-4FAC-4F3B-B252-24CCB8D1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20244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8B54F-12FD-499F-89AB-B41B48EF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54644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E26" sqref="E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695.6773199999999</v>
      </c>
      <c r="C2" s="4">
        <f>B2*1.2</f>
        <v>834.81278399999985</v>
      </c>
      <c r="D2" s="4">
        <f t="shared" ref="D2:D13" si="2">C2*1.2</f>
        <v>1001.7753407999998</v>
      </c>
      <c r="E2" s="16">
        <f t="shared" ref="E2:E13" si="3">R2</f>
        <v>18050000</v>
      </c>
      <c r="F2" s="10">
        <f t="shared" ref="F2:F13" si="4">ROUND((E2/B2),0)</f>
        <v>25946</v>
      </c>
      <c r="G2" s="15">
        <f t="shared" ref="G2:G13" si="5">ROUND((E2/C2),0)</f>
        <v>21622</v>
      </c>
      <c r="H2" s="10">
        <f t="shared" ref="H2:H13" si="6">ROUND((E2/D2),0)</f>
        <v>18018</v>
      </c>
      <c r="I2" s="10" t="e">
        <f>#REF!</f>
        <v>#REF!</v>
      </c>
      <c r="J2" s="4" t="str">
        <f t="shared" ref="J2:J13" si="7">S2</f>
        <v>06.03.24</v>
      </c>
      <c r="O2">
        <v>0</v>
      </c>
      <c r="P2">
        <f t="shared" ref="P2" si="8">O2/1.2</f>
        <v>0</v>
      </c>
      <c r="Q2">
        <f>64.63*10.764</f>
        <v>695.6773199999999</v>
      </c>
      <c r="R2" s="2">
        <f>17000000+1020000+30000</f>
        <v>18050000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693.47070000000008</v>
      </c>
      <c r="C3" s="4">
        <f t="shared" ref="C3:C15" si="9">B3*1.2</f>
        <v>832.16484000000003</v>
      </c>
      <c r="D3" s="4">
        <f t="shared" si="2"/>
        <v>998.59780799999999</v>
      </c>
      <c r="E3" s="16">
        <f t="shared" si="3"/>
        <v>20032200</v>
      </c>
      <c r="F3" s="10">
        <f t="shared" si="4"/>
        <v>28887</v>
      </c>
      <c r="G3" s="10">
        <f t="shared" si="5"/>
        <v>24072</v>
      </c>
      <c r="H3" s="10">
        <f t="shared" si="6"/>
        <v>20060</v>
      </c>
      <c r="I3" s="10" t="e">
        <f>#REF!</f>
        <v>#REF!</v>
      </c>
      <c r="J3" s="4" t="str">
        <f t="shared" si="7"/>
        <v>19.12.23</v>
      </c>
      <c r="O3">
        <v>0</v>
      </c>
      <c r="P3">
        <f>77.31*10.764</f>
        <v>832.16484000000003</v>
      </c>
      <c r="Q3">
        <f t="shared" ref="Q3:Q4" si="10">P3/1.2</f>
        <v>693.47070000000008</v>
      </c>
      <c r="R3" s="2">
        <f>18870000+1132200+30000</f>
        <v>20032200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693.82949999999994</v>
      </c>
      <c r="C4" s="4">
        <f t="shared" si="9"/>
        <v>832.59539999999993</v>
      </c>
      <c r="D4" s="4">
        <f t="shared" si="2"/>
        <v>999.11447999999984</v>
      </c>
      <c r="E4" s="16">
        <f t="shared" si="3"/>
        <v>18156000</v>
      </c>
      <c r="F4" s="10">
        <f t="shared" si="4"/>
        <v>26168</v>
      </c>
      <c r="G4" s="15">
        <f t="shared" si="5"/>
        <v>21807</v>
      </c>
      <c r="H4" s="10">
        <f t="shared" si="6"/>
        <v>18172</v>
      </c>
      <c r="I4" s="10" t="e">
        <f>#REF!</f>
        <v>#REF!</v>
      </c>
      <c r="J4" s="4" t="str">
        <f t="shared" si="7"/>
        <v>06.10.23</v>
      </c>
      <c r="O4">
        <v>0</v>
      </c>
      <c r="P4">
        <f>77.35*10.764</f>
        <v>832.59539999999993</v>
      </c>
      <c r="Q4">
        <f t="shared" si="10"/>
        <v>693.82949999999994</v>
      </c>
      <c r="R4" s="2">
        <f>17100000+1026000+30000</f>
        <v>18156000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16">
        <f t="shared" si="3"/>
        <v>18500000</v>
      </c>
      <c r="F5" s="10">
        <f t="shared" si="4"/>
        <v>26429</v>
      </c>
      <c r="G5" s="10">
        <f t="shared" si="5"/>
        <v>22024</v>
      </c>
      <c r="H5" s="10">
        <f t="shared" si="6"/>
        <v>18353</v>
      </c>
      <c r="I5" s="10" t="e">
        <f>#REF!</f>
        <v>#REF!</v>
      </c>
      <c r="J5" s="4">
        <f t="shared" si="7"/>
        <v>0</v>
      </c>
      <c r="O5">
        <v>0</v>
      </c>
      <c r="P5">
        <f t="shared" ref="P5" si="11">O5/1.2</f>
        <v>0</v>
      </c>
      <c r="Q5">
        <v>700</v>
      </c>
      <c r="R5" s="2">
        <v>18500000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693</v>
      </c>
      <c r="C6" s="4">
        <f t="shared" si="9"/>
        <v>831.6</v>
      </c>
      <c r="D6" s="4">
        <f t="shared" si="2"/>
        <v>997.92</v>
      </c>
      <c r="E6" s="16">
        <f t="shared" si="3"/>
        <v>21000000</v>
      </c>
      <c r="F6" s="10">
        <f t="shared" si="4"/>
        <v>30303</v>
      </c>
      <c r="G6" s="15">
        <f t="shared" si="5"/>
        <v>25253</v>
      </c>
      <c r="H6" s="10">
        <f t="shared" si="6"/>
        <v>21044</v>
      </c>
      <c r="I6" s="10" t="e">
        <f>#REF!</f>
        <v>#REF!</v>
      </c>
      <c r="J6" s="4">
        <f t="shared" si="7"/>
        <v>0</v>
      </c>
      <c r="O6">
        <v>0</v>
      </c>
      <c r="P6">
        <f t="shared" ref="P6:P12" si="12">O6/1.2</f>
        <v>0</v>
      </c>
      <c r="Q6">
        <v>693</v>
      </c>
      <c r="R6" s="2">
        <v>21000000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693</v>
      </c>
      <c r="C7" s="4">
        <f t="shared" si="9"/>
        <v>831.6</v>
      </c>
      <c r="D7" s="4">
        <f t="shared" si="2"/>
        <v>997.92</v>
      </c>
      <c r="E7" s="16">
        <f t="shared" si="3"/>
        <v>19500000</v>
      </c>
      <c r="F7" s="10">
        <f t="shared" si="4"/>
        <v>28139</v>
      </c>
      <c r="G7" s="15">
        <f t="shared" si="5"/>
        <v>23449</v>
      </c>
      <c r="H7" s="10">
        <f t="shared" si="6"/>
        <v>19541</v>
      </c>
      <c r="I7" s="10" t="e">
        <f>#REF!</f>
        <v>#REF!</v>
      </c>
      <c r="J7" s="4">
        <f t="shared" si="7"/>
        <v>0</v>
      </c>
      <c r="O7">
        <v>0</v>
      </c>
      <c r="P7">
        <f t="shared" si="12"/>
        <v>0</v>
      </c>
      <c r="Q7">
        <v>693</v>
      </c>
      <c r="R7" s="2">
        <v>19500000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2"/>
        <v>0</v>
      </c>
      <c r="Q8">
        <f t="shared" ref="Q8:Q12" si="13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13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3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3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16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10" t="e">
        <f t="shared" ref="H14:H15" si="20">ROUND((E14/D14),0)</f>
        <v>#DIV/0!</v>
      </c>
      <c r="I14" s="10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668</v>
      </c>
    </row>
    <row r="20" spans="7:24" x14ac:dyDescent="0.25">
      <c r="H20" t="s">
        <v>16</v>
      </c>
      <c r="I20">
        <v>23000</v>
      </c>
    </row>
    <row r="21" spans="7:24" x14ac:dyDescent="0.25">
      <c r="H21" t="s">
        <v>17</v>
      </c>
      <c r="I21">
        <f>I20*I19</f>
        <v>15364000</v>
      </c>
      <c r="O21" t="s">
        <v>15</v>
      </c>
    </row>
    <row r="22" spans="7:24" x14ac:dyDescent="0.25">
      <c r="G22" s="6"/>
      <c r="H22" s="6"/>
      <c r="O22">
        <v>17.5</v>
      </c>
      <c r="P22">
        <v>9.5</v>
      </c>
      <c r="Q22">
        <f>P22*O22</f>
        <v>166.25</v>
      </c>
    </row>
    <row r="23" spans="7:24" x14ac:dyDescent="0.25">
      <c r="I23" t="s">
        <v>21</v>
      </c>
      <c r="O23">
        <v>17.3</v>
      </c>
      <c r="P23">
        <v>9.6</v>
      </c>
      <c r="Q23">
        <f t="shared" ref="Q23:Q29" si="24">P23*O23</f>
        <v>166.08</v>
      </c>
    </row>
    <row r="24" spans="7:24" x14ac:dyDescent="0.25">
      <c r="I24" s="11"/>
      <c r="O24">
        <v>6.06</v>
      </c>
      <c r="P24" s="11">
        <v>3.55</v>
      </c>
      <c r="Q24">
        <f t="shared" si="24"/>
        <v>21.512999999999998</v>
      </c>
      <c r="R24" s="13"/>
      <c r="T24" s="11"/>
      <c r="U24" s="11"/>
      <c r="V24" s="11"/>
      <c r="W24" s="11"/>
      <c r="X24" s="11"/>
    </row>
    <row r="25" spans="7:24" x14ac:dyDescent="0.25">
      <c r="O25">
        <v>6.42</v>
      </c>
      <c r="P25" s="11">
        <v>4.55</v>
      </c>
      <c r="Q25">
        <f t="shared" si="24"/>
        <v>29.210999999999999</v>
      </c>
      <c r="R25" s="14"/>
      <c r="T25" s="14"/>
      <c r="U25" s="14"/>
      <c r="V25" s="11"/>
      <c r="W25" s="11"/>
      <c r="X25" s="11"/>
    </row>
    <row r="26" spans="7:24" x14ac:dyDescent="0.25">
      <c r="O26">
        <v>6.4</v>
      </c>
      <c r="P26" s="11">
        <v>3.36</v>
      </c>
      <c r="Q26">
        <f t="shared" si="24"/>
        <v>21.504000000000001</v>
      </c>
      <c r="R26" s="11"/>
      <c r="T26" s="11"/>
      <c r="U26" s="11"/>
      <c r="V26" s="11"/>
      <c r="W26" s="11"/>
      <c r="X26" s="11"/>
    </row>
    <row r="27" spans="7:24" x14ac:dyDescent="0.25">
      <c r="O27">
        <v>13.55</v>
      </c>
      <c r="P27" s="11">
        <v>10</v>
      </c>
      <c r="Q27">
        <f t="shared" si="24"/>
        <v>135.5</v>
      </c>
      <c r="R27" s="11"/>
      <c r="T27" s="11"/>
      <c r="U27" s="11"/>
      <c r="V27" s="11"/>
      <c r="W27" s="11"/>
      <c r="X27" s="11"/>
    </row>
    <row r="28" spans="7:24" x14ac:dyDescent="0.25">
      <c r="O28">
        <v>6.34</v>
      </c>
      <c r="P28" s="11">
        <v>5.36</v>
      </c>
      <c r="Q28">
        <f t="shared" si="24"/>
        <v>33.982399999999998</v>
      </c>
      <c r="R28" s="12"/>
      <c r="T28" s="12"/>
      <c r="U28" s="12"/>
      <c r="V28" s="11"/>
      <c r="W28" s="11"/>
      <c r="X28" s="11"/>
    </row>
    <row r="29" spans="7:24" x14ac:dyDescent="0.25">
      <c r="O29">
        <v>10.36</v>
      </c>
      <c r="P29" s="11">
        <v>9.5299999999999994</v>
      </c>
      <c r="Q29">
        <f t="shared" si="24"/>
        <v>98.730799999999988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SUM(Q22:Q29)</f>
        <v>672.77119999999991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2025-01-30T09:36:13Z</dcterms:modified>
</cp:coreProperties>
</file>