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414772A7-14E6-4F9E-A674-E7FCDDB17FB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9" i="1" l="1"/>
  <c r="E38" i="1"/>
  <c r="C38" i="1"/>
  <c r="C37" i="1" l="1"/>
  <c r="C36" i="1"/>
  <c r="C35" i="1"/>
  <c r="F29" i="1"/>
  <c r="B20" i="1"/>
  <c r="F7" i="1"/>
  <c r="H30" i="1" l="1"/>
  <c r="H28" i="1"/>
  <c r="D33" i="1" l="1"/>
  <c r="O14" i="1" l="1"/>
  <c r="C34" i="1" l="1"/>
  <c r="C33" i="1"/>
  <c r="B10" i="1"/>
  <c r="B11" i="1" s="1"/>
  <c r="B8" i="1"/>
  <c r="B6" i="1"/>
  <c r="B5" i="1"/>
  <c r="B14" i="1" s="1"/>
  <c r="B12" i="1" l="1"/>
  <c r="B13" i="1" s="1"/>
  <c r="B15" i="1" s="1"/>
  <c r="E35" i="1" l="1"/>
  <c r="E36" i="1"/>
  <c r="E34" i="1"/>
  <c r="E33" i="1"/>
  <c r="B17" i="1"/>
  <c r="B19" i="1" l="1"/>
  <c r="B18" i="1"/>
  <c r="F27" i="1"/>
  <c r="F28" i="1" l="1"/>
  <c r="G28" i="1"/>
  <c r="F30" i="1"/>
  <c r="G30" i="1"/>
  <c r="I28" i="1" l="1"/>
  <c r="H27" i="1" l="1"/>
  <c r="G4" i="1" l="1"/>
  <c r="G27" i="1"/>
  <c r="I27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<sst xmlns="http://schemas.openxmlformats.org/spreadsheetml/2006/main" count="30" uniqueCount="28">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</sst>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12" fillId="0" borderId="1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3" fillId="0" borderId="1" xfId="0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229823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F31BE-D795-4A60-AA2E-FFBBB73E7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764223" cy="801164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296507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088A8F-5B48-401D-BF32-2B3EAD92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830907" cy="8326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5821F-C010-45AC-8F1C-5E99CD820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76422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134560</xdr:colOff>
      <xdr:row>44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7C1A07-0362-47A7-AEDF-333F5AEDD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68960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6"/>
  <sheetViews>
    <sheetView tabSelected="1" topLeftCell="A9" zoomScaleNormal="100" workbookViewId="0">
      <selection activeCell="E39" sqref="E39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32"/>
      <c r="B2" s="22"/>
      <c r="C2" s="22"/>
      <c r="D2" s="20"/>
      <c r="E2" s="8"/>
      <c r="F2" s="44"/>
    </row>
    <row r="3" spans="1:17" ht="16.5" x14ac:dyDescent="0.3">
      <c r="A3" s="14" t="s">
        <v>0</v>
      </c>
      <c r="B3" s="23">
        <v>23500</v>
      </c>
      <c r="C3" s="15"/>
      <c r="D3" s="15"/>
      <c r="E3" t="s">
        <v>13</v>
      </c>
    </row>
    <row r="4" spans="1:17" ht="33" x14ac:dyDescent="0.3">
      <c r="A4" s="16" t="s">
        <v>1</v>
      </c>
      <c r="B4" s="23">
        <v>3000</v>
      </c>
      <c r="C4" s="15"/>
      <c r="D4" s="15"/>
      <c r="E4">
        <v>2025</v>
      </c>
      <c r="F4" s="3">
        <v>2025</v>
      </c>
      <c r="G4" s="4">
        <f>F4-E4</f>
        <v>0</v>
      </c>
      <c r="L4" s="22"/>
    </row>
    <row r="5" spans="1:17" ht="16.5" x14ac:dyDescent="0.3">
      <c r="A5" s="14" t="s">
        <v>2</v>
      </c>
      <c r="B5" s="23">
        <f>B3-B4</f>
        <v>20500</v>
      </c>
      <c r="C5" s="15"/>
      <c r="D5" s="15"/>
      <c r="E5" s="22"/>
      <c r="F5" s="48"/>
      <c r="G5" s="49"/>
      <c r="L5" s="8"/>
      <c r="M5" s="8"/>
      <c r="N5" s="26"/>
      <c r="O5" s="26"/>
      <c r="P5" s="26"/>
      <c r="Q5" s="26"/>
    </row>
    <row r="6" spans="1:17" ht="16.5" x14ac:dyDescent="0.3">
      <c r="A6" s="14" t="s">
        <v>3</v>
      </c>
      <c r="B6" s="23">
        <f>B4</f>
        <v>3000</v>
      </c>
      <c r="C6" s="15"/>
      <c r="D6" s="15"/>
      <c r="E6" s="8" t="s">
        <v>22</v>
      </c>
      <c r="F6" s="8" t="s">
        <v>23</v>
      </c>
      <c r="G6" s="50"/>
      <c r="L6" s="8"/>
      <c r="M6" s="8"/>
      <c r="N6" s="26"/>
      <c r="O6" s="26"/>
      <c r="P6" s="26"/>
      <c r="Q6" s="26"/>
    </row>
    <row r="7" spans="1:17" ht="16.5" x14ac:dyDescent="0.3">
      <c r="A7" s="14" t="s">
        <v>4</v>
      </c>
      <c r="B7" s="17">
        <v>0</v>
      </c>
      <c r="C7" s="18"/>
      <c r="D7" s="18"/>
      <c r="E7" s="8">
        <v>524</v>
      </c>
      <c r="F7" s="48">
        <f>E7*1.1</f>
        <v>576.40000000000009</v>
      </c>
      <c r="G7" s="50"/>
      <c r="L7" s="8"/>
      <c r="M7" s="8"/>
      <c r="N7" s="26"/>
      <c r="O7" s="26"/>
      <c r="P7" s="26"/>
      <c r="Q7" s="26"/>
    </row>
    <row r="8" spans="1:17" ht="16.5" x14ac:dyDescent="0.3">
      <c r="A8" s="14" t="s">
        <v>5</v>
      </c>
      <c r="B8" s="17">
        <f>B9-B7</f>
        <v>60</v>
      </c>
      <c r="C8" s="18"/>
      <c r="D8" s="18"/>
      <c r="E8" s="8"/>
      <c r="F8" s="48"/>
      <c r="G8" s="42"/>
      <c r="L8" s="9"/>
      <c r="M8" s="9"/>
      <c r="N8" s="26"/>
      <c r="O8" s="26"/>
      <c r="P8" s="26"/>
      <c r="Q8" s="26"/>
    </row>
    <row r="9" spans="1:17" ht="16.5" x14ac:dyDescent="0.3">
      <c r="A9" s="14" t="s">
        <v>6</v>
      </c>
      <c r="B9" s="17">
        <v>60</v>
      </c>
      <c r="C9" s="18"/>
      <c r="D9" s="18"/>
      <c r="E9" s="8"/>
      <c r="F9" s="51"/>
      <c r="G9" s="42"/>
      <c r="J9" s="27"/>
      <c r="K9" s="12"/>
      <c r="L9" s="8"/>
      <c r="M9" s="8"/>
      <c r="N9" s="26"/>
      <c r="O9" s="26"/>
      <c r="P9" s="26"/>
      <c r="Q9" s="26"/>
    </row>
    <row r="10" spans="1:17" ht="33" x14ac:dyDescent="0.3">
      <c r="A10" s="16" t="s">
        <v>7</v>
      </c>
      <c r="B10" s="17">
        <f>90*B7/B9</f>
        <v>0</v>
      </c>
      <c r="C10" s="18"/>
      <c r="D10" s="18"/>
      <c r="E10" s="8"/>
      <c r="F10" s="8"/>
      <c r="G10" s="8"/>
      <c r="I10" s="29"/>
      <c r="J10" s="25"/>
      <c r="K10" s="12"/>
      <c r="L10" s="26"/>
      <c r="M10" s="26"/>
      <c r="N10" s="26"/>
      <c r="O10" s="26"/>
      <c r="P10" s="26"/>
      <c r="Q10" s="26"/>
    </row>
    <row r="11" spans="1:17" ht="16.5" x14ac:dyDescent="0.3">
      <c r="A11" s="14"/>
      <c r="B11" s="24">
        <f>B10%</f>
        <v>0</v>
      </c>
      <c r="C11" s="31"/>
      <c r="D11" s="31"/>
      <c r="E11" s="40"/>
      <c r="F11" s="40"/>
      <c r="G11" s="8"/>
      <c r="K11" s="12"/>
      <c r="L11" s="26"/>
      <c r="M11" s="26"/>
      <c r="N11" s="26"/>
      <c r="O11" s="26"/>
      <c r="P11" s="26"/>
      <c r="Q11" s="26"/>
    </row>
    <row r="12" spans="1:17" ht="16.5" x14ac:dyDescent="0.3">
      <c r="A12" s="14" t="s">
        <v>8</v>
      </c>
      <c r="B12" s="23">
        <f>B6*B11</f>
        <v>0</v>
      </c>
      <c r="C12" s="19"/>
      <c r="D12" s="19"/>
      <c r="E12" s="9"/>
      <c r="F12" s="9"/>
      <c r="G12" s="8"/>
      <c r="K12" s="12"/>
      <c r="L12" s="26"/>
      <c r="M12" s="26"/>
      <c r="N12" s="26"/>
      <c r="O12" s="26"/>
      <c r="P12" s="26"/>
      <c r="Q12" s="26"/>
    </row>
    <row r="13" spans="1:17" ht="16.5" x14ac:dyDescent="0.3">
      <c r="A13" s="14" t="s">
        <v>9</v>
      </c>
      <c r="B13" s="23">
        <f>B6-B12</f>
        <v>3000</v>
      </c>
      <c r="C13" s="19"/>
      <c r="D13" s="19"/>
      <c r="E13" s="9"/>
      <c r="F13" s="9"/>
      <c r="G13" s="8"/>
      <c r="K13" s="12"/>
      <c r="L13" s="26"/>
      <c r="M13" s="26"/>
      <c r="N13" s="26"/>
      <c r="O13" s="26"/>
      <c r="P13" s="26"/>
      <c r="Q13" s="26"/>
    </row>
    <row r="14" spans="1:17" ht="16.5" x14ac:dyDescent="0.3">
      <c r="A14" s="14" t="s">
        <v>2</v>
      </c>
      <c r="B14" s="23">
        <f>B5</f>
        <v>20500</v>
      </c>
      <c r="C14" s="15"/>
      <c r="D14" s="15"/>
      <c r="E14" s="47"/>
      <c r="F14" s="47"/>
      <c r="K14" s="12"/>
      <c r="L14" s="26"/>
      <c r="M14" s="26"/>
      <c r="N14" s="26"/>
      <c r="O14" s="26">
        <f>N14*1.1</f>
        <v>0</v>
      </c>
      <c r="P14" s="26"/>
      <c r="Q14" s="26"/>
    </row>
    <row r="15" spans="1:17" ht="16.5" x14ac:dyDescent="0.3">
      <c r="A15" s="14" t="s">
        <v>10</v>
      </c>
      <c r="B15" s="23">
        <f>B14+B13</f>
        <v>23500</v>
      </c>
      <c r="C15" s="15"/>
      <c r="D15" s="15"/>
      <c r="E15" s="9"/>
      <c r="F15" s="9"/>
      <c r="K15" s="12"/>
      <c r="L15" s="29"/>
      <c r="M15" s="29"/>
    </row>
    <row r="16" spans="1:17" ht="16.5" x14ac:dyDescent="0.3">
      <c r="A16" s="14" t="s">
        <v>21</v>
      </c>
      <c r="B16" s="20">
        <v>524</v>
      </c>
      <c r="C16" s="32"/>
      <c r="D16" s="14"/>
      <c r="E16" s="8"/>
      <c r="F16" s="8"/>
      <c r="I16" s="5"/>
      <c r="J16" s="5"/>
      <c r="K16" s="5"/>
      <c r="L16" s="6"/>
    </row>
    <row r="17" spans="1:14" ht="16.5" x14ac:dyDescent="0.3">
      <c r="A17" s="32" t="s">
        <v>11</v>
      </c>
      <c r="B17" s="21">
        <f>B15*B16</f>
        <v>12314000</v>
      </c>
      <c r="C17" s="21"/>
      <c r="D17" s="46"/>
      <c r="E17" s="42"/>
      <c r="F17" s="42"/>
      <c r="I17" s="5"/>
      <c r="J17" s="30"/>
      <c r="K17" s="5"/>
      <c r="L17" s="6"/>
      <c r="N17" s="6"/>
    </row>
    <row r="18" spans="1:14" ht="16.5" x14ac:dyDescent="0.3">
      <c r="A18" s="32" t="s">
        <v>27</v>
      </c>
      <c r="B18" s="21">
        <f>B17*0.98</f>
        <v>12067720</v>
      </c>
      <c r="C18" s="21"/>
      <c r="D18" s="46"/>
      <c r="E18" s="42"/>
      <c r="F18" s="42"/>
      <c r="I18" s="5"/>
      <c r="J18" s="30"/>
      <c r="K18" s="5"/>
      <c r="L18" s="6"/>
      <c r="N18" s="6"/>
    </row>
    <row r="19" spans="1:14" s="37" customFormat="1" ht="16.5" x14ac:dyDescent="0.3">
      <c r="A19" s="38" t="s">
        <v>24</v>
      </c>
      <c r="B19" s="33">
        <f>B17*0.8</f>
        <v>9851200</v>
      </c>
      <c r="C19" s="33"/>
      <c r="D19" s="39"/>
      <c r="E19" s="41"/>
      <c r="F19" s="41"/>
      <c r="I19" s="34"/>
      <c r="J19" s="35"/>
      <c r="K19" s="34"/>
      <c r="L19" s="36"/>
      <c r="N19" s="36"/>
    </row>
    <row r="20" spans="1:14" s="37" customFormat="1" ht="16.5" x14ac:dyDescent="0.3">
      <c r="A20" s="38" t="s">
        <v>12</v>
      </c>
      <c r="B20" s="33">
        <f>576*B4</f>
        <v>1728000</v>
      </c>
      <c r="C20" s="39"/>
      <c r="D20" s="39"/>
      <c r="E20" s="41"/>
      <c r="F20" s="41"/>
      <c r="I20" s="36"/>
      <c r="J20" s="34"/>
    </row>
    <row r="21" spans="1:14" ht="16.5" x14ac:dyDescent="0.3">
      <c r="A21" s="20" t="s">
        <v>16</v>
      </c>
      <c r="B21" s="21">
        <v>40000</v>
      </c>
      <c r="C21" s="21"/>
      <c r="D21" s="46"/>
      <c r="E21" s="42"/>
      <c r="F21" s="42"/>
      <c r="I21" s="6"/>
      <c r="J21" s="5"/>
    </row>
    <row r="22" spans="1:14" x14ac:dyDescent="0.25">
      <c r="A22" s="28"/>
      <c r="B22" s="43"/>
      <c r="C22" s="28"/>
      <c r="D22" s="28"/>
      <c r="E22" s="45"/>
      <c r="F22" s="6"/>
    </row>
    <row r="23" spans="1:14" x14ac:dyDescent="0.25">
      <c r="B23" s="11"/>
      <c r="I23" s="6"/>
    </row>
    <row r="25" spans="1:14" x14ac:dyDescent="0.25">
      <c r="C25" t="s">
        <v>14</v>
      </c>
    </row>
    <row r="26" spans="1:14" s="37" customFormat="1" x14ac:dyDescent="0.25">
      <c r="B26" s="52" t="s">
        <v>15</v>
      </c>
      <c r="C26" s="53" t="s">
        <v>20</v>
      </c>
      <c r="D26" s="53" t="s">
        <v>26</v>
      </c>
      <c r="E26" s="53" t="s">
        <v>11</v>
      </c>
      <c r="F26" s="53" t="s">
        <v>17</v>
      </c>
      <c r="G26" s="53" t="s">
        <v>18</v>
      </c>
      <c r="H26" s="53" t="s">
        <v>19</v>
      </c>
      <c r="I26" s="53"/>
    </row>
    <row r="27" spans="1:14" s="37" customFormat="1" ht="17.25" x14ac:dyDescent="0.3">
      <c r="B27" s="52">
        <v>544</v>
      </c>
      <c r="C27" s="53"/>
      <c r="D27" s="53"/>
      <c r="E27" s="53">
        <v>13000000</v>
      </c>
      <c r="F27" s="54">
        <f t="shared" ref="F27:F30" si="0">E27/B27</f>
        <v>23897.058823529413</v>
      </c>
      <c r="G27" s="54" t="e">
        <f>E27/C27</f>
        <v>#DIV/0!</v>
      </c>
      <c r="H27" s="54" t="e">
        <f>E27/#REF!</f>
        <v>#REF!</v>
      </c>
      <c r="I27" s="53">
        <f>C27/B27</f>
        <v>0</v>
      </c>
      <c r="J27" s="13"/>
    </row>
    <row r="28" spans="1:14" s="37" customFormat="1" ht="17.25" x14ac:dyDescent="0.3">
      <c r="B28" s="52">
        <v>458</v>
      </c>
      <c r="C28" s="53"/>
      <c r="D28" s="53"/>
      <c r="E28" s="53">
        <v>10900000</v>
      </c>
      <c r="F28" s="54">
        <f t="shared" si="0"/>
        <v>23799.126637554586</v>
      </c>
      <c r="G28" s="54" t="e">
        <f>E28/C28</f>
        <v>#DIV/0!</v>
      </c>
      <c r="H28" s="54" t="e">
        <f>E28/D28</f>
        <v>#DIV/0!</v>
      </c>
      <c r="I28" s="53">
        <f>C28/B28</f>
        <v>0</v>
      </c>
      <c r="J28" s="13"/>
    </row>
    <row r="29" spans="1:14" s="37" customFormat="1" ht="17.25" x14ac:dyDescent="0.3">
      <c r="B29" s="52">
        <v>321</v>
      </c>
      <c r="C29" s="53"/>
      <c r="D29" s="53"/>
      <c r="E29" s="53">
        <v>7740000</v>
      </c>
      <c r="F29" s="54">
        <f t="shared" si="0"/>
        <v>24112.149532710282</v>
      </c>
      <c r="G29" s="54"/>
      <c r="H29" s="54"/>
      <c r="I29" s="53"/>
      <c r="J29" s="13"/>
    </row>
    <row r="30" spans="1:14" s="37" customFormat="1" x14ac:dyDescent="0.25">
      <c r="B30" s="52">
        <v>524</v>
      </c>
      <c r="C30" s="53"/>
      <c r="D30" s="53"/>
      <c r="E30" s="54">
        <v>12000000</v>
      </c>
      <c r="F30" s="54">
        <f t="shared" si="0"/>
        <v>22900.763358778626</v>
      </c>
      <c r="G30" s="54" t="e">
        <f t="shared" ref="G30" si="1">E30/C30</f>
        <v>#DIV/0!</v>
      </c>
      <c r="H30" s="54" t="e">
        <f>E30/D30</f>
        <v>#DIV/0!</v>
      </c>
      <c r="I30" s="53"/>
    </row>
    <row r="31" spans="1:14" s="37" customFormat="1" x14ac:dyDescent="0.25">
      <c r="B31" s="55"/>
      <c r="C31" s="56"/>
      <c r="D31" s="56"/>
      <c r="E31" s="57"/>
      <c r="F31" s="57"/>
      <c r="G31" s="57"/>
      <c r="H31" s="57"/>
      <c r="I31" s="56"/>
    </row>
    <row r="32" spans="1:14" s="37" customFormat="1" x14ac:dyDescent="0.25">
      <c r="B32" s="58" t="s">
        <v>25</v>
      </c>
    </row>
    <row r="33" spans="1:9" s="37" customFormat="1" ht="15.75" x14ac:dyDescent="0.25">
      <c r="A33" s="59">
        <v>382</v>
      </c>
      <c r="B33" s="60">
        <v>7571905</v>
      </c>
      <c r="C33" s="53">
        <f t="shared" ref="C33:C39" si="2">B33/A33</f>
        <v>19821.740837696336</v>
      </c>
      <c r="D33" s="53">
        <f>A33/10.764</f>
        <v>35.488665923448536</v>
      </c>
      <c r="E33" s="54">
        <f>B15/C33</f>
        <v>1.1855669081954936</v>
      </c>
      <c r="F33" s="53"/>
      <c r="G33" s="53"/>
      <c r="I33" s="36"/>
    </row>
    <row r="34" spans="1:9" s="37" customFormat="1" ht="15.75" x14ac:dyDescent="0.25">
      <c r="A34" s="59">
        <v>524</v>
      </c>
      <c r="B34" s="60">
        <v>10165600</v>
      </c>
      <c r="C34" s="53">
        <f t="shared" si="2"/>
        <v>19400</v>
      </c>
      <c r="D34" s="53"/>
      <c r="E34" s="54">
        <f>B15/C34</f>
        <v>1.2113402061855669</v>
      </c>
      <c r="F34" s="53"/>
      <c r="G34" s="53"/>
      <c r="I34" s="36"/>
    </row>
    <row r="35" spans="1:9" s="37" customFormat="1" ht="15.75" x14ac:dyDescent="0.25">
      <c r="A35" s="61">
        <v>524</v>
      </c>
      <c r="B35" s="58">
        <v>10742000</v>
      </c>
      <c r="C35" s="53">
        <f t="shared" si="2"/>
        <v>20500</v>
      </c>
      <c r="E35" s="54">
        <f>B15/C35</f>
        <v>1.1463414634146341</v>
      </c>
      <c r="I35" s="36"/>
    </row>
    <row r="36" spans="1:9" s="37" customFormat="1" ht="15.75" x14ac:dyDescent="0.25">
      <c r="A36" s="61">
        <v>544</v>
      </c>
      <c r="B36" s="58">
        <v>10934400</v>
      </c>
      <c r="C36" s="53">
        <f t="shared" si="2"/>
        <v>20100</v>
      </c>
      <c r="E36" s="54">
        <f>B15/C36</f>
        <v>1.1691542288557213</v>
      </c>
    </row>
    <row r="37" spans="1:9" x14ac:dyDescent="0.25">
      <c r="A37">
        <v>544</v>
      </c>
      <c r="B37" s="7">
        <v>10860476</v>
      </c>
      <c r="C37" s="56">
        <f t="shared" si="2"/>
        <v>19964.110294117647</v>
      </c>
    </row>
    <row r="38" spans="1:9" x14ac:dyDescent="0.25">
      <c r="A38">
        <v>321</v>
      </c>
      <c r="B38" s="7">
        <v>6644700</v>
      </c>
      <c r="C38" s="56">
        <f t="shared" si="2"/>
        <v>20700</v>
      </c>
      <c r="E38" s="6">
        <f>B15/C38</f>
        <v>1.1352657004830917</v>
      </c>
    </row>
    <row r="39" spans="1:9" x14ac:dyDescent="0.25">
      <c r="A39">
        <v>350</v>
      </c>
      <c r="B39" s="7">
        <v>6896400</v>
      </c>
      <c r="C39" s="56">
        <f t="shared" si="2"/>
        <v>19704</v>
      </c>
    </row>
    <row r="56" spans="3:5" x14ac:dyDescent="0.25">
      <c r="C56" s="6"/>
      <c r="D56" s="6"/>
      <c r="E5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2025-01-15T12:48:42Z</dcterms:modified>
</cp:coreProperties>
</file>