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C B D Belapur Sec 11\Rani Chhadi\"/>
    </mc:Choice>
  </mc:AlternateContent>
  <xr:revisionPtr revIDLastSave="0" documentId="13_ncr:1_{27494B9C-4844-4558-A43B-FDF639BD9E2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R8" i="4"/>
  <c r="Q8" i="4"/>
  <c r="P5" i="4"/>
  <c r="H23" i="4"/>
  <c r="H21" i="4"/>
  <c r="I20" i="4"/>
  <c r="I19" i="4"/>
  <c r="I18" i="4"/>
  <c r="H31" i="4"/>
  <c r="Q12" i="4" l="1"/>
  <c r="P12" i="4"/>
  <c r="P11" i="4"/>
  <c r="Q11" i="4" s="1"/>
  <c r="Q10" i="4"/>
  <c r="P10" i="4"/>
  <c r="P9" i="4"/>
  <c r="P8" i="4"/>
  <c r="P7" i="4"/>
  <c r="P6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<sst xmlns="http://schemas.openxmlformats.org/spreadsheetml/2006/main" count="29" uniqueCount="26">
  <si>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</si>
  <si>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</si>
  <si>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</si>
  <si>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</si>
  <si>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</si>
  <si>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</si>
  <si>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</si>
  <si>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</si>
  <si>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</si>
  <si>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</si>
  <si>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</si>
  <si>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</si>
  <si>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</si>
  <si>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101, 1st Floor, Wing - C, sai swar co.op.shg society Ltd plot no 20 sector no 2 , Kharghar</t>
  </si>
  <si>
    <t>agreement - 29.11.24</t>
  </si>
  <si>
    <t>av</t>
  </si>
  <si>
    <t>sd</t>
  </si>
  <si>
    <t>rd</t>
  </si>
  <si>
    <t>ca</t>
  </si>
  <si>
    <t>terrae</t>
  </si>
  <si>
    <t>40% terrace</t>
  </si>
  <si>
    <t>total ca</t>
  </si>
  <si>
    <t>rate</t>
  </si>
  <si>
    <t>fmv</t>
  </si>
  <si>
    <t>16.07.24</t>
  </si>
  <si>
    <t>15.09.23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</si>
</sst>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96BBB-F887-4295-8D2B-20ABED41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82B71-B1FD-4F4B-995C-033E11B4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02E1D2-8546-4DF4-8A48-20344B23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48835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EB6A6F-9121-40D9-B1B1-339D9E63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E8594-1CD5-4059-A3D3-3FB20782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BC936-0C77-4CFB-A226-65C60F0C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A6C10-F85E-4BED-89ED-C186F4649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97EFA-1945-43B8-BAB6-9460C5B5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03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E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6.28515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13000000</v>
      </c>
      <c r="F2" s="15">
        <f t="shared" ref="F2:F13" si="4">ROUND((E2/B2),0)</f>
        <v>18571</v>
      </c>
      <c r="G2" s="10">
        <f t="shared" ref="G2:G13" si="5">ROUND((E2/C2),0)</f>
        <v>15476</v>
      </c>
      <c r="H2" s="10">
        <f t="shared" ref="H2:H13" si="6">ROUND((E2/D2),0)</f>
        <v>12897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13000000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17">
        <f t="shared" si="3"/>
        <v>13000000</v>
      </c>
      <c r="F3" s="10">
        <f t="shared" si="4"/>
        <v>16250</v>
      </c>
      <c r="G3" s="10">
        <f t="shared" si="5"/>
        <v>13542</v>
      </c>
      <c r="H3" s="10">
        <f t="shared" si="6"/>
        <v>11285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800</v>
      </c>
      <c r="R3" s="2">
        <v>13000000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833.33333333333337</v>
      </c>
      <c r="C4" s="4">
        <f t="shared" si="9"/>
        <v>1000</v>
      </c>
      <c r="D4" s="4">
        <f t="shared" si="2"/>
        <v>1200</v>
      </c>
      <c r="E4" s="17">
        <f t="shared" si="3"/>
        <v>13000000</v>
      </c>
      <c r="F4" s="10">
        <f t="shared" si="4"/>
        <v>15600</v>
      </c>
      <c r="G4" s="10">
        <f t="shared" si="5"/>
        <v>13000</v>
      </c>
      <c r="H4" s="10">
        <f t="shared" si="6"/>
        <v>10833</v>
      </c>
      <c r="I4" s="4" t="e">
        <f>#REF!</f>
        <v>#REF!</v>
      </c>
      <c r="J4" s="4">
        <f t="shared" si="7"/>
        <v>0</v>
      </c>
      <c r="O4">
        <v>0</v>
      </c>
      <c r="P4">
        <v>1000</v>
      </c>
      <c r="Q4">
        <f t="shared" ref="Q2:Q12" si="10">P4/1.2</f>
        <v>833.33333333333337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889</v>
      </c>
      <c r="C5" s="4">
        <f t="shared" si="9"/>
        <v>1066.8</v>
      </c>
      <c r="D5" s="4">
        <f t="shared" si="2"/>
        <v>1280.1599999999999</v>
      </c>
      <c r="E5" s="17">
        <f t="shared" si="3"/>
        <v>16500000</v>
      </c>
      <c r="F5" s="15">
        <f t="shared" si="4"/>
        <v>18560</v>
      </c>
      <c r="G5" s="10">
        <f t="shared" si="5"/>
        <v>15467</v>
      </c>
      <c r="H5" s="10">
        <f t="shared" si="6"/>
        <v>12889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889</v>
      </c>
      <c r="R5" s="2">
        <v>16500000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695</v>
      </c>
      <c r="C6" s="4">
        <f t="shared" si="9"/>
        <v>834</v>
      </c>
      <c r="D6" s="4">
        <f t="shared" si="2"/>
        <v>1000.8</v>
      </c>
      <c r="E6" s="17">
        <f t="shared" si="3"/>
        <v>13000000</v>
      </c>
      <c r="F6" s="15">
        <f t="shared" si="4"/>
        <v>18705</v>
      </c>
      <c r="G6" s="10">
        <f t="shared" si="5"/>
        <v>15588</v>
      </c>
      <c r="H6" s="10">
        <f t="shared" si="6"/>
        <v>12990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695</v>
      </c>
      <c r="R6" s="2">
        <v>13000000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800</v>
      </c>
      <c r="C7" s="4">
        <f t="shared" si="9"/>
        <v>960</v>
      </c>
      <c r="D7" s="4">
        <f t="shared" si="2"/>
        <v>1152</v>
      </c>
      <c r="E7" s="17">
        <f t="shared" si="3"/>
        <v>13200000</v>
      </c>
      <c r="F7" s="10">
        <f t="shared" si="4"/>
        <v>16500</v>
      </c>
      <c r="G7" s="10">
        <f t="shared" si="5"/>
        <v>13750</v>
      </c>
      <c r="H7" s="10">
        <f t="shared" si="6"/>
        <v>11458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800</v>
      </c>
      <c r="R7" s="2">
        <v>13200000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709</v>
      </c>
      <c r="C8" s="4">
        <f t="shared" si="9"/>
        <v>850.8</v>
      </c>
      <c r="D8" s="4">
        <f t="shared" si="2"/>
        <v>1020.9599999999999</v>
      </c>
      <c r="E8" s="17">
        <f t="shared" si="3"/>
        <v>12549000</v>
      </c>
      <c r="F8" s="15">
        <f t="shared" si="4"/>
        <v>17700</v>
      </c>
      <c r="G8" s="10">
        <f t="shared" si="5"/>
        <v>14750</v>
      </c>
      <c r="H8" s="10">
        <f t="shared" si="6"/>
        <v>12291</v>
      </c>
      <c r="I8" s="4" t="e">
        <f>#REF!</f>
        <v>#REF!</v>
      </c>
      <c r="J8" s="4">
        <f t="shared" si="7"/>
        <v>5</v>
      </c>
      <c r="O8">
        <v>0</v>
      </c>
      <c r="P8">
        <f t="shared" si="8"/>
        <v>0</v>
      </c>
      <c r="Q8">
        <f>689+20</f>
        <v>709</v>
      </c>
      <c r="R8" s="2">
        <f>11700000+819000+30000</f>
        <v>12549000</v>
      </c>
      <c r="S8" s="8">
        <v>5</v>
      </c>
      <c r="T8" s="8" t="s">
        <v>24</v>
      </c>
    </row>
    <row r="9" spans="1:20" x14ac:dyDescent="0.25">
      <c r="A9" s="4">
        <f t="shared" si="0"/>
        <v>0</v>
      </c>
      <c r="B9" s="4">
        <f t="shared" si="1"/>
        <v>707.89599999999996</v>
      </c>
      <c r="C9" s="4">
        <f t="shared" si="9"/>
        <v>849.47519999999997</v>
      </c>
      <c r="D9" s="4">
        <f t="shared" si="2"/>
        <v>1019.37024</v>
      </c>
      <c r="E9" s="17">
        <f t="shared" si="3"/>
        <v>10200000</v>
      </c>
      <c r="F9" s="10">
        <f t="shared" si="4"/>
        <v>14409</v>
      </c>
      <c r="G9" s="10">
        <f t="shared" si="5"/>
        <v>12007</v>
      </c>
      <c r="H9" s="10">
        <f t="shared" si="6"/>
        <v>10006</v>
      </c>
      <c r="I9" s="4" t="e">
        <f>#REF!</f>
        <v>#REF!</v>
      </c>
      <c r="J9" s="4">
        <f t="shared" si="7"/>
        <v>7</v>
      </c>
      <c r="O9">
        <v>0</v>
      </c>
      <c r="P9">
        <f t="shared" si="8"/>
        <v>0</v>
      </c>
      <c r="Q9">
        <f>(64*10.764)+19</f>
        <v>707.89599999999996</v>
      </c>
      <c r="R9" s="2">
        <v>10200000</v>
      </c>
      <c r="S9" s="8">
        <v>7</v>
      </c>
      <c r="T9" s="8" t="s">
        <v>25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7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7:24" x14ac:dyDescent="0.25">
      <c r="G17" t="s">
        <v>13</v>
      </c>
    </row>
    <row r="18" spans="7:24" x14ac:dyDescent="0.25">
      <c r="G18" t="s">
        <v>18</v>
      </c>
      <c r="H18">
        <v>694</v>
      </c>
      <c r="I18">
        <f>64.47*10.764</f>
        <v>693.95507999999995</v>
      </c>
    </row>
    <row r="19" spans="7:24" x14ac:dyDescent="0.25">
      <c r="G19" t="s">
        <v>19</v>
      </c>
      <c r="H19">
        <v>109</v>
      </c>
      <c r="I19">
        <f>10.12*10.764</f>
        <v>108.93167999999999</v>
      </c>
    </row>
    <row r="20" spans="7:24" x14ac:dyDescent="0.25">
      <c r="G20" t="s">
        <v>20</v>
      </c>
      <c r="H20">
        <v>44</v>
      </c>
      <c r="I20">
        <f>H19*40%</f>
        <v>43.6</v>
      </c>
    </row>
    <row r="21" spans="7:24" x14ac:dyDescent="0.25">
      <c r="G21" t="s">
        <v>21</v>
      </c>
      <c r="H21">
        <f>H20+H18</f>
        <v>738</v>
      </c>
    </row>
    <row r="22" spans="7:24" x14ac:dyDescent="0.25">
      <c r="G22" s="6" t="s">
        <v>22</v>
      </c>
      <c r="H22" s="6">
        <v>18000</v>
      </c>
    </row>
    <row r="23" spans="7:24" x14ac:dyDescent="0.25">
      <c r="G23" t="s">
        <v>23</v>
      </c>
      <c r="H23">
        <f>H22*H21</f>
        <v>13284000</v>
      </c>
    </row>
    <row r="27" spans="7:24" x14ac:dyDescent="0.25">
      <c r="G27" t="s">
        <v>14</v>
      </c>
      <c r="P27" s="11"/>
      <c r="Q27" s="11"/>
      <c r="R27" s="13"/>
      <c r="T27" s="11"/>
      <c r="U27" s="11"/>
      <c r="V27" s="11"/>
      <c r="W27" s="11"/>
      <c r="X27" s="11"/>
    </row>
    <row r="28" spans="7:24" x14ac:dyDescent="0.25">
      <c r="G28" t="s">
        <v>15</v>
      </c>
      <c r="H28" s="16">
        <v>11100000</v>
      </c>
      <c r="P28" s="11"/>
      <c r="Q28" s="14"/>
      <c r="R28" s="14"/>
      <c r="T28" s="14"/>
      <c r="U28" s="14"/>
      <c r="V28" s="11"/>
      <c r="W28" s="11"/>
      <c r="X28" s="11"/>
    </row>
    <row r="29" spans="7:24" x14ac:dyDescent="0.25">
      <c r="G29" t="s">
        <v>16</v>
      </c>
      <c r="H29" s="16">
        <v>666000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 s="16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s="16">
        <f>SUM(H28:H30)</f>
        <v>11796000</v>
      </c>
      <c r="P31" s="11"/>
      <c r="Q31" s="11"/>
      <c r="R31" s="12"/>
      <c r="T31" s="12"/>
      <c r="U31" s="12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19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2025-01-15T05:09:48Z</dcterms:modified>
</cp:coreProperties>
</file>