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Chinchpokli - RV-DSV\Shantano Tomer\"/>
    </mc:Choice>
  </mc:AlternateContent>
  <xr:revisionPtr revIDLastSave="0" documentId="13_ncr:1_{C1BFCFFD-1EBC-4C4E-BE10-0C0C934F4FD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16" i="4" l="1"/>
  <c r="V15" i="4"/>
  <c r="V14" i="4"/>
  <c r="V13" i="4"/>
  <c r="V12" i="4"/>
  <c r="U12" i="4"/>
  <c r="P12" i="4"/>
  <c r="V11" i="4"/>
  <c r="U11" i="4"/>
  <c r="P11" i="4"/>
  <c r="H21" i="4"/>
  <c r="Q12" i="4" l="1"/>
  <c r="Q11" i="4"/>
  <c r="P10" i="4"/>
  <c r="P9" i="4"/>
  <c r="P8" i="4"/>
  <c r="P7" i="4"/>
  <c r="P6" i="4"/>
  <c r="P5" i="4"/>
  <c r="Q4" i="4"/>
  <c r="P4" i="4"/>
  <c r="P3" i="4"/>
  <c r="Q3" i="4" s="1"/>
  <c r="Q2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<sst xmlns="http://schemas.openxmlformats.org/spreadsheetml/2006/main" count="25" uniqueCount="22">
  <si>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</si>
  <si>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</si>
  <si>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</si>
  <si>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</si>
  <si>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</si>
  <si>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</si>
  <si>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</si>
  <si>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</si>
  <si>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</si>
  <si>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</si>
  <si>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</si>
  <si>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</si>
  <si>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</si>
  <si>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2 poidum car parking</t>
  </si>
  <si>
    <t>ca</t>
  </si>
  <si>
    <t>draft  - 3.10 cr</t>
  </si>
  <si>
    <t>rate</t>
  </si>
  <si>
    <t>fmv</t>
  </si>
  <si>
    <t>Flat No. 4504, 45th Floor, Wing - C, Shantano Tomer Alta Monte Tower co operative Housing society , Kurar konkani pada , Malad East ,</t>
  </si>
  <si>
    <t>03.01.2025</t>
  </si>
  <si>
    <t>29.11.24</t>
  </si>
  <si>
    <t>oc - 2017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</si>
</sst>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47</xdr:row>
      <xdr:rowOff>144081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D1B256-8394-4C5D-A782-624A99F33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403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48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3CEC34-ED2E-46D2-911A-2FDC18E03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0963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14</xdr:col>
      <xdr:colOff>238125</xdr:colOff>
      <xdr:row>49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5D8E05-E1A9-43A6-8704-F8D90AA60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7553325" cy="9096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439402</xdr:colOff>
      <xdr:row>51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2ED705-200E-447D-A6BE-8F8DA6490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73802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382244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5164A7-BBC9-4DF1-A1B5-548318B4A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16644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A4394F-9FDB-4AA8-8273-0D377DA3D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229823</xdr:colOff>
      <xdr:row>52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8CAF4F-4DB8-4374-B54A-D0C202763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64223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363192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B4C894-FCA5-42E6-9F8C-285F29FB1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97592" cy="86308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754F74-C8E8-4913-860A-31C6F0DF8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86594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E611EA-405D-4042-A839-DC4C0F0E9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9753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525DB5-9908-4908-B8F8-DF86A9A72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H26" sqref="H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1166.6666666666667</v>
      </c>
      <c r="C2" s="4">
        <f>B2*1.2</f>
        <v>1400</v>
      </c>
      <c r="D2" s="4">
        <f t="shared" ref="D2:D13" si="2">C2*1.2</f>
        <v>1680</v>
      </c>
      <c r="E2" s="5">
        <f t="shared" ref="E2:E13" si="3">R2</f>
        <v>33500000</v>
      </c>
      <c r="F2" s="10">
        <f t="shared" ref="F2:F13" si="4">ROUND((E2/B2),0)</f>
        <v>28714</v>
      </c>
      <c r="G2" s="10">
        <f t="shared" ref="G2:G13" si="5">ROUND((E2/C2),0)</f>
        <v>23929</v>
      </c>
      <c r="H2" s="10">
        <f t="shared" ref="H2:H13" si="6">ROUND((E2/D2),0)</f>
        <v>19940</v>
      </c>
      <c r="I2" s="4" t="e">
        <f>#REF!</f>
        <v>#REF!</v>
      </c>
      <c r="J2" s="4">
        <f t="shared" ref="J2:J13" si="7">S2</f>
        <v>6</v>
      </c>
      <c r="O2">
        <v>1680</v>
      </c>
      <c r="P2">
        <f t="shared" ref="P2:P10" si="8">O2/1.2</f>
        <v>1400</v>
      </c>
      <c r="Q2">
        <f t="shared" ref="Q2:Q12" si="9">P2/1.2</f>
        <v>1166.6666666666667</v>
      </c>
      <c r="R2" s="2">
        <v>33500000</v>
      </c>
      <c r="S2" s="8">
        <v>6</v>
      </c>
      <c r="T2" s="8"/>
    </row>
    <row r="3" spans="1:22" x14ac:dyDescent="0.25">
      <c r="A3" s="4">
        <f t="shared" si="0"/>
        <v>0</v>
      </c>
      <c r="B3" s="4">
        <f t="shared" si="1"/>
        <v>1243.0555555555557</v>
      </c>
      <c r="C3" s="4">
        <f t="shared" ref="C3:C15" si="10">B3*1.2</f>
        <v>1491.6666666666667</v>
      </c>
      <c r="D3" s="4">
        <f t="shared" si="2"/>
        <v>1790</v>
      </c>
      <c r="E3" s="5">
        <f t="shared" si="3"/>
        <v>35500000</v>
      </c>
      <c r="F3" s="10">
        <f t="shared" si="4"/>
        <v>28559</v>
      </c>
      <c r="G3" s="10">
        <f t="shared" si="5"/>
        <v>23799</v>
      </c>
      <c r="H3" s="10">
        <f t="shared" si="6"/>
        <v>19832</v>
      </c>
      <c r="I3" s="4" t="e">
        <f>#REF!</f>
        <v>#REF!</v>
      </c>
      <c r="J3" s="4">
        <f t="shared" si="7"/>
        <v>5</v>
      </c>
      <c r="O3">
        <v>1790</v>
      </c>
      <c r="P3">
        <f t="shared" si="8"/>
        <v>1491.6666666666667</v>
      </c>
      <c r="Q3">
        <f t="shared" si="9"/>
        <v>1243.0555555555557</v>
      </c>
      <c r="R3" s="2">
        <v>35500000</v>
      </c>
      <c r="S3" s="8">
        <v>5</v>
      </c>
      <c r="T3" s="8"/>
    </row>
    <row r="4" spans="1:22" x14ac:dyDescent="0.25">
      <c r="A4" s="4">
        <f t="shared" si="0"/>
        <v>0</v>
      </c>
      <c r="B4" s="4">
        <f t="shared" si="1"/>
        <v>1243.0555555555557</v>
      </c>
      <c r="C4" s="4">
        <f t="shared" si="10"/>
        <v>1491.6666666666667</v>
      </c>
      <c r="D4" s="4">
        <f t="shared" si="2"/>
        <v>1790</v>
      </c>
      <c r="E4" s="16">
        <f t="shared" si="3"/>
        <v>37000000</v>
      </c>
      <c r="F4" s="10">
        <f t="shared" si="4"/>
        <v>29765</v>
      </c>
      <c r="G4" s="10">
        <f t="shared" si="5"/>
        <v>24804</v>
      </c>
      <c r="H4" s="10">
        <f t="shared" si="6"/>
        <v>20670</v>
      </c>
      <c r="I4" s="4" t="e">
        <f>#REF!</f>
        <v>#REF!</v>
      </c>
      <c r="J4" s="4">
        <f t="shared" si="7"/>
        <v>30</v>
      </c>
      <c r="O4">
        <v>1790</v>
      </c>
      <c r="P4">
        <f t="shared" si="8"/>
        <v>1491.6666666666667</v>
      </c>
      <c r="Q4">
        <f t="shared" si="9"/>
        <v>1243.0555555555557</v>
      </c>
      <c r="R4" s="2">
        <v>37000000</v>
      </c>
      <c r="S4" s="8">
        <v>30</v>
      </c>
      <c r="T4" s="8"/>
    </row>
    <row r="5" spans="1:22" x14ac:dyDescent="0.25">
      <c r="A5" s="4">
        <f t="shared" si="0"/>
        <v>0</v>
      </c>
      <c r="B5" s="4">
        <f t="shared" si="1"/>
        <v>1000</v>
      </c>
      <c r="C5" s="4">
        <f t="shared" si="10"/>
        <v>1200</v>
      </c>
      <c r="D5" s="4">
        <f t="shared" si="2"/>
        <v>1440</v>
      </c>
      <c r="E5" s="16">
        <f t="shared" si="3"/>
        <v>35000000</v>
      </c>
      <c r="F5" s="10">
        <f t="shared" si="4"/>
        <v>35000</v>
      </c>
      <c r="G5" s="10">
        <f t="shared" si="5"/>
        <v>29167</v>
      </c>
      <c r="H5" s="10">
        <f t="shared" si="6"/>
        <v>24306</v>
      </c>
      <c r="I5" s="4" t="e">
        <f>#REF!</f>
        <v>#REF!</v>
      </c>
      <c r="J5" s="4">
        <f t="shared" si="7"/>
        <v>33</v>
      </c>
      <c r="O5">
        <v>0</v>
      </c>
      <c r="P5">
        <f t="shared" si="8"/>
        <v>0</v>
      </c>
      <c r="Q5">
        <v>1000</v>
      </c>
      <c r="R5" s="2">
        <v>35000000</v>
      </c>
      <c r="S5" s="8">
        <v>33</v>
      </c>
      <c r="T5" s="8"/>
    </row>
    <row r="6" spans="1:22" x14ac:dyDescent="0.25">
      <c r="A6" s="4">
        <f t="shared" si="0"/>
        <v>0</v>
      </c>
      <c r="B6" s="4">
        <f t="shared" si="1"/>
        <v>1230</v>
      </c>
      <c r="C6" s="4">
        <f t="shared" si="10"/>
        <v>1476</v>
      </c>
      <c r="D6" s="4">
        <f t="shared" si="2"/>
        <v>1771.2</v>
      </c>
      <c r="E6" s="16">
        <f t="shared" si="3"/>
        <v>33500000</v>
      </c>
      <c r="F6" s="10">
        <f t="shared" si="4"/>
        <v>27236</v>
      </c>
      <c r="G6" s="10">
        <f t="shared" si="5"/>
        <v>22696</v>
      </c>
      <c r="H6" s="10">
        <f t="shared" si="6"/>
        <v>18914</v>
      </c>
      <c r="I6" s="4" t="e">
        <f>#REF!</f>
        <v>#REF!</v>
      </c>
      <c r="J6" s="4">
        <f t="shared" si="7"/>
        <v>6</v>
      </c>
      <c r="O6">
        <v>0</v>
      </c>
      <c r="P6">
        <f t="shared" si="8"/>
        <v>0</v>
      </c>
      <c r="Q6">
        <v>1230</v>
      </c>
      <c r="R6" s="2">
        <v>33500000</v>
      </c>
      <c r="S6" s="8">
        <v>6</v>
      </c>
      <c r="T6" s="8"/>
    </row>
    <row r="7" spans="1:22" x14ac:dyDescent="0.25">
      <c r="A7" s="4">
        <f t="shared" si="0"/>
        <v>0</v>
      </c>
      <c r="B7" s="4">
        <f t="shared" si="1"/>
        <v>1240</v>
      </c>
      <c r="C7" s="4">
        <f t="shared" si="10"/>
        <v>1488</v>
      </c>
      <c r="D7" s="4">
        <f t="shared" si="2"/>
        <v>1785.6</v>
      </c>
      <c r="E7" s="16">
        <f t="shared" si="3"/>
        <v>38000000</v>
      </c>
      <c r="F7" s="15">
        <f t="shared" si="4"/>
        <v>30645</v>
      </c>
      <c r="G7" s="10">
        <f t="shared" si="5"/>
        <v>25538</v>
      </c>
      <c r="H7" s="10">
        <f t="shared" si="6"/>
        <v>21281</v>
      </c>
      <c r="I7" s="4" t="e">
        <f>#REF!</f>
        <v>#REF!</v>
      </c>
      <c r="J7" s="4">
        <f t="shared" si="7"/>
        <v>45</v>
      </c>
      <c r="O7">
        <v>0</v>
      </c>
      <c r="P7">
        <f t="shared" si="8"/>
        <v>0</v>
      </c>
      <c r="Q7">
        <v>1240</v>
      </c>
      <c r="R7" s="2">
        <v>38000000</v>
      </c>
      <c r="S7" s="8">
        <v>45</v>
      </c>
      <c r="T7" s="8"/>
    </row>
    <row r="8" spans="1:22" x14ac:dyDescent="0.25">
      <c r="A8" s="4">
        <f t="shared" si="0"/>
        <v>0</v>
      </c>
      <c r="B8" s="4">
        <f t="shared" si="1"/>
        <v>1335</v>
      </c>
      <c r="C8" s="4">
        <f t="shared" si="10"/>
        <v>1602</v>
      </c>
      <c r="D8" s="4">
        <f t="shared" si="2"/>
        <v>1922.3999999999999</v>
      </c>
      <c r="E8" s="16">
        <f t="shared" si="3"/>
        <v>39500000</v>
      </c>
      <c r="F8" s="15">
        <f t="shared" si="4"/>
        <v>29588</v>
      </c>
      <c r="G8" s="10">
        <f t="shared" si="5"/>
        <v>24657</v>
      </c>
      <c r="H8" s="10">
        <f t="shared" si="6"/>
        <v>20547</v>
      </c>
      <c r="I8" s="4" t="e">
        <f>#REF!</f>
        <v>#REF!</v>
      </c>
      <c r="J8" s="4">
        <f t="shared" si="7"/>
        <v>38</v>
      </c>
      <c r="O8">
        <v>0</v>
      </c>
      <c r="P8">
        <f t="shared" si="8"/>
        <v>0</v>
      </c>
      <c r="Q8">
        <v>1335</v>
      </c>
      <c r="R8" s="2">
        <v>39500000</v>
      </c>
      <c r="S8" s="8">
        <v>38</v>
      </c>
      <c r="T8" s="8"/>
    </row>
    <row r="9" spans="1:22" x14ac:dyDescent="0.25">
      <c r="A9" s="4">
        <f t="shared" si="0"/>
        <v>0</v>
      </c>
      <c r="B9" s="4">
        <f t="shared" si="1"/>
        <v>1301</v>
      </c>
      <c r="C9" s="4">
        <f t="shared" si="10"/>
        <v>1561.2</v>
      </c>
      <c r="D9" s="4">
        <f t="shared" si="2"/>
        <v>1873.44</v>
      </c>
      <c r="E9" s="16">
        <f t="shared" si="3"/>
        <v>37500000</v>
      </c>
      <c r="F9" s="10">
        <f t="shared" si="4"/>
        <v>28824</v>
      </c>
      <c r="G9" s="10">
        <f t="shared" si="5"/>
        <v>24020</v>
      </c>
      <c r="H9" s="10">
        <f t="shared" si="6"/>
        <v>20017</v>
      </c>
      <c r="I9" s="4" t="e">
        <f>#REF!</f>
        <v>#REF!</v>
      </c>
      <c r="J9" s="4">
        <f t="shared" si="7"/>
        <v>49</v>
      </c>
      <c r="O9">
        <v>0</v>
      </c>
      <c r="P9">
        <f t="shared" si="8"/>
        <v>0</v>
      </c>
      <c r="Q9">
        <v>1301</v>
      </c>
      <c r="R9" s="2">
        <v>37500000</v>
      </c>
      <c r="S9" s="8">
        <v>49</v>
      </c>
      <c r="T9" s="8"/>
    </row>
    <row r="10" spans="1:22" x14ac:dyDescent="0.25">
      <c r="A10" s="4">
        <f t="shared" si="0"/>
        <v>0</v>
      </c>
      <c r="B10" s="4">
        <f t="shared" si="1"/>
        <v>1227</v>
      </c>
      <c r="C10" s="4">
        <f t="shared" si="10"/>
        <v>1472.3999999999999</v>
      </c>
      <c r="D10" s="4">
        <f t="shared" si="2"/>
        <v>1766.8799999999999</v>
      </c>
      <c r="E10" s="16">
        <f t="shared" si="3"/>
        <v>36500000</v>
      </c>
      <c r="F10" s="10">
        <f t="shared" si="4"/>
        <v>29747</v>
      </c>
      <c r="G10" s="10">
        <f t="shared" si="5"/>
        <v>24789</v>
      </c>
      <c r="H10" s="10">
        <f t="shared" si="6"/>
        <v>20658</v>
      </c>
      <c r="I10" s="4" t="e">
        <f>#REF!</f>
        <v>#REF!</v>
      </c>
      <c r="J10" s="4">
        <f t="shared" si="7"/>
        <v>41</v>
      </c>
      <c r="O10">
        <v>0</v>
      </c>
      <c r="P10">
        <f t="shared" si="8"/>
        <v>0</v>
      </c>
      <c r="Q10">
        <v>1227</v>
      </c>
      <c r="R10" s="2">
        <v>36500000</v>
      </c>
      <c r="S10" s="8">
        <v>41</v>
      </c>
      <c r="T10" s="8"/>
    </row>
    <row r="11" spans="1:22" x14ac:dyDescent="0.25">
      <c r="A11" s="4">
        <f t="shared" si="0"/>
        <v>0</v>
      </c>
      <c r="B11" s="4">
        <f t="shared" si="1"/>
        <v>1231.4016000000001</v>
      </c>
      <c r="C11" s="4">
        <f t="shared" si="10"/>
        <v>1477.6819200000002</v>
      </c>
      <c r="D11" s="4">
        <f t="shared" si="2"/>
        <v>1773.2183040000002</v>
      </c>
      <c r="E11" s="16">
        <f t="shared" si="3"/>
        <v>36100000</v>
      </c>
      <c r="F11" s="15">
        <f t="shared" si="4"/>
        <v>29316</v>
      </c>
      <c r="G11" s="10">
        <f t="shared" si="5"/>
        <v>24430</v>
      </c>
      <c r="H11" s="10">
        <f t="shared" si="6"/>
        <v>20358</v>
      </c>
      <c r="I11" s="4" t="e">
        <f>#REF!</f>
        <v>#REF!</v>
      </c>
      <c r="J11" s="4">
        <f t="shared" si="7"/>
        <v>48</v>
      </c>
      <c r="O11">
        <v>0</v>
      </c>
      <c r="P11">
        <f>137.28*10.764</f>
        <v>1477.68192</v>
      </c>
      <c r="Q11">
        <f t="shared" si="9"/>
        <v>1231.4016000000001</v>
      </c>
      <c r="R11" s="2">
        <v>36100000</v>
      </c>
      <c r="S11" s="8">
        <v>48</v>
      </c>
      <c r="T11" s="8" t="s">
        <v>19</v>
      </c>
      <c r="U11" s="2">
        <f>R11+2166000+30000</f>
        <v>38296000</v>
      </c>
      <c r="V11">
        <f>U11/Q11</f>
        <v>31099.521066076246</v>
      </c>
    </row>
    <row r="12" spans="1:22" x14ac:dyDescent="0.25">
      <c r="A12" s="4">
        <f t="shared" si="0"/>
        <v>0</v>
      </c>
      <c r="B12" s="4">
        <f t="shared" si="1"/>
        <v>1162.8707999999999</v>
      </c>
      <c r="C12" s="4">
        <f t="shared" si="10"/>
        <v>1395.4449599999998</v>
      </c>
      <c r="D12" s="4">
        <f t="shared" si="2"/>
        <v>1674.5339519999998</v>
      </c>
      <c r="E12" s="16">
        <f t="shared" si="3"/>
        <v>35000000</v>
      </c>
      <c r="F12" s="10">
        <f t="shared" si="4"/>
        <v>30098</v>
      </c>
      <c r="G12" s="10">
        <f t="shared" si="5"/>
        <v>25082</v>
      </c>
      <c r="H12" s="10">
        <f t="shared" si="6"/>
        <v>20901</v>
      </c>
      <c r="I12" s="4" t="e">
        <f>#REF!</f>
        <v>#REF!</v>
      </c>
      <c r="J12" s="4">
        <f t="shared" si="7"/>
        <v>43</v>
      </c>
      <c r="O12">
        <v>0</v>
      </c>
      <c r="P12">
        <f>129.64*10.764</f>
        <v>1395.4449599999998</v>
      </c>
      <c r="Q12">
        <f t="shared" si="9"/>
        <v>1162.8707999999999</v>
      </c>
      <c r="R12" s="2">
        <v>35000000</v>
      </c>
      <c r="S12" s="8">
        <v>43</v>
      </c>
      <c r="T12" s="8" t="s">
        <v>20</v>
      </c>
      <c r="U12" s="2">
        <f>R12+2100000+30000</f>
        <v>37130000</v>
      </c>
      <c r="V12">
        <f t="shared" ref="V12:V16" si="11">U12/Q12</f>
        <v>31929.600433685326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  <c r="V13" t="e">
        <f t="shared" si="11"/>
        <v>#DIV/0!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  <c r="V14" t="e">
        <f t="shared" si="11"/>
        <v>#DIV/0!</v>
      </c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  <c r="V15" t="e">
        <f t="shared" si="11"/>
        <v>#DIV/0!</v>
      </c>
    </row>
    <row r="16" spans="1:22" x14ac:dyDescent="0.25">
      <c r="V16" t="e">
        <f t="shared" si="11"/>
        <v>#DIV/0!</v>
      </c>
    </row>
    <row r="17" spans="7:24" x14ac:dyDescent="0.25">
      <c r="G17" t="s">
        <v>18</v>
      </c>
    </row>
    <row r="19" spans="7:24" x14ac:dyDescent="0.25">
      <c r="G19" t="s">
        <v>14</v>
      </c>
      <c r="H19">
        <v>1166</v>
      </c>
      <c r="I19" t="s">
        <v>13</v>
      </c>
    </row>
    <row r="20" spans="7:24" x14ac:dyDescent="0.25">
      <c r="G20" t="s">
        <v>16</v>
      </c>
      <c r="H20">
        <v>29500</v>
      </c>
    </row>
    <row r="21" spans="7:24" x14ac:dyDescent="0.25">
      <c r="G21" t="s">
        <v>17</v>
      </c>
      <c r="H21">
        <f>H20*H19</f>
        <v>34397000</v>
      </c>
    </row>
    <row r="22" spans="7:24" x14ac:dyDescent="0.25">
      <c r="G22" s="6"/>
      <c r="H22" s="6"/>
    </row>
    <row r="24" spans="7:24" x14ac:dyDescent="0.25">
      <c r="H24" t="s">
        <v>15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21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2025-01-21T08:53:44Z</dcterms:modified>
</cp:coreProperties>
</file>