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AD5F0459-21E0-4609-9A57-1FAF81EB54C5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84" i="1" l="1"/>
  <c r="F23" i="1"/>
  <c r="F7" i="1"/>
  <c r="F10" i="1" s="1"/>
  <c r="F11" i="1" s="1"/>
  <c r="F6" i="1"/>
  <c r="F5" i="1"/>
  <c r="F14" i="1" s="1"/>
  <c r="F12" i="1" l="1"/>
  <c r="F13" i="1" s="1"/>
  <c r="F16" i="1" s="1"/>
  <c r="F19" i="1" s="1"/>
  <c r="F8" i="1"/>
  <c r="C20" i="1"/>
  <c r="F25" i="1" l="1"/>
  <c r="F21" i="1"/>
  <c r="F20" i="1"/>
  <c r="C7" i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<sst xmlns="http://schemas.openxmlformats.org/spreadsheetml/2006/main" count="22" uniqueCount="21">
  <si>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</si>
  <si>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</si>
  <si>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</si>
  <si>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</si>
  <si>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</si>
  <si>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</si>
  <si>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</si>
  <si>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</si>
  <si>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</si>
  <si>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</si>
  <si>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</si>
  <si>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</si>
  <si>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</si>
  <si>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</si>
  <si>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</si>
  <si>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</si>
  <si>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</si>
  <si>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</si>
  <si>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</si>
  <si>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</si>
  <si>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SBI\RACPC Chinchpokli - RV-DSV\Shantano Tomer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</si>
</sst>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2" zoomScale="130" zoomScaleNormal="130" workbookViewId="0">
      <selection activeCell="F4" sqref="F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7.140625" style="2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18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19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29500</v>
      </c>
      <c r="D3" s="40" t="s">
        <v>17</v>
      </c>
      <c r="E3" s="5"/>
      <c r="F3" s="35">
        <v>30000</v>
      </c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3200</v>
      </c>
      <c r="D4" s="29"/>
      <c r="E4" s="5"/>
      <c r="F4" s="35">
        <v>3200</v>
      </c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26300</v>
      </c>
      <c r="D5" s="29"/>
      <c r="E5" s="5"/>
      <c r="F5" s="35">
        <f>F3-F4</f>
        <v>26800</v>
      </c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3200</v>
      </c>
      <c r="D6" s="29"/>
      <c r="E6" s="5"/>
      <c r="F6" s="35">
        <f>F4</f>
        <v>3200</v>
      </c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0</v>
      </c>
      <c r="D7" s="43">
        <v>2025</v>
      </c>
      <c r="E7" s="5"/>
      <c r="F7" s="36">
        <f>G7-G8</f>
        <v>8</v>
      </c>
      <c r="G7" s="5">
        <v>2025</v>
      </c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2025</v>
      </c>
      <c r="E8" s="5" t="s">
        <v>19</v>
      </c>
      <c r="F8" s="36">
        <f>F9-F7</f>
        <v>52</v>
      </c>
      <c r="G8" s="5">
        <v>2017</v>
      </c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36">
        <v>60</v>
      </c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36">
        <f>90*F7/F9</f>
        <v>12</v>
      </c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37">
        <f>F10%</f>
        <v>0.12</v>
      </c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35">
        <f>F6*F11</f>
        <v>384</v>
      </c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3200</v>
      </c>
      <c r="D13" s="29"/>
      <c r="E13" s="5"/>
      <c r="F13" s="35">
        <f>F6-F12</f>
        <v>2816</v>
      </c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26300</v>
      </c>
      <c r="D14" s="29"/>
      <c r="E14" s="5"/>
      <c r="F14" s="35">
        <f>F5</f>
        <v>26800</v>
      </c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3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29500</v>
      </c>
      <c r="D16" s="29"/>
      <c r="E16" s="5"/>
      <c r="F16" s="40">
        <f>F14+F13</f>
        <v>29616</v>
      </c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F17" s="36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1166</v>
      </c>
      <c r="D18" s="30"/>
      <c r="F18" s="43">
        <v>1166</v>
      </c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34397000</v>
      </c>
      <c r="D19" s="45"/>
      <c r="F19" s="38">
        <f>F16*F18+G20</f>
        <v>34532256</v>
      </c>
      <c r="J19" s="5"/>
      <c r="K19" s="5"/>
      <c r="L19" s="11"/>
    </row>
    <row r="20" spans="1:12" x14ac:dyDescent="0.25">
      <c r="A20" s="4" t="s">
        <v>14</v>
      </c>
      <c r="B20" s="5"/>
      <c r="C20" s="20">
        <f>C19*98%</f>
        <v>33709060</v>
      </c>
      <c r="D20" s="50"/>
      <c r="E20" s="51"/>
      <c r="F20" s="20">
        <f>F19*98%</f>
        <v>33841610.880000003</v>
      </c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27517600</v>
      </c>
      <c r="D21" s="32"/>
      <c r="E21" s="52"/>
      <c r="F21" s="20">
        <f>F19*0.8</f>
        <v>27625804.800000001</v>
      </c>
      <c r="J21" s="5"/>
      <c r="K21" s="5"/>
      <c r="L21" s="6"/>
    </row>
    <row r="22" spans="1:12" x14ac:dyDescent="0.25">
      <c r="A22" s="4"/>
      <c r="B22" s="5"/>
      <c r="C22" s="19"/>
      <c r="D22" s="30"/>
      <c r="F22" s="19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3731200</v>
      </c>
      <c r="D23" s="33"/>
      <c r="F23" s="39">
        <f>F4*F18</f>
        <v>3731200</v>
      </c>
      <c r="J23" s="5"/>
      <c r="K23" s="5"/>
    </row>
    <row r="24" spans="1:12" x14ac:dyDescent="0.25">
      <c r="A24" s="23" t="s">
        <v>10</v>
      </c>
      <c r="C24" s="19"/>
      <c r="F24" s="19"/>
      <c r="J24" s="5"/>
      <c r="K24" s="5"/>
    </row>
    <row r="25" spans="1:12" x14ac:dyDescent="0.25">
      <c r="A25" s="25" t="s">
        <v>11</v>
      </c>
      <c r="B25" s="21"/>
      <c r="C25" s="20">
        <f>C19*0.025/12</f>
        <v>71660.416666666672</v>
      </c>
      <c r="D25" s="34"/>
      <c r="E25" s="48"/>
      <c r="F25" s="20">
        <f>F19*0.025/12</f>
        <v>71942.2</v>
      </c>
      <c r="J25" s="5"/>
      <c r="K25" s="5"/>
    </row>
    <row r="26" spans="1:12" x14ac:dyDescent="0.25">
      <c r="A26" s="5"/>
      <c r="B26" s="5"/>
      <c r="C26" s="20"/>
      <c r="D26" s="32"/>
      <c r="F26" s="20"/>
      <c r="J26" s="5"/>
    </row>
    <row r="27" spans="1:12" x14ac:dyDescent="0.25">
      <c r="A27" s="49" t="s">
        <v>20</v>
      </c>
      <c r="B27" s="5"/>
      <c r="C27" s="34"/>
      <c r="D27" s="34"/>
      <c r="E27" s="17"/>
      <c r="F27" s="34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26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26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26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26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24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24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24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24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19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19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19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19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19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19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19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19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19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19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19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19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19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19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19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19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19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19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19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19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19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9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19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19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19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19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19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19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19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19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19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19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19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19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19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19">
        <f>F83*F82</f>
        <v>0</v>
      </c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19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19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19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19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19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19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19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19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19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19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19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19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19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19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19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19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19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19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19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19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19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19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19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19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19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19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19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19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19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19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19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19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19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19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19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19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19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19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19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19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19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19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19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19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19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19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19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19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19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19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19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19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19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19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19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19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19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19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19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19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19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19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19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19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19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19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19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19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19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19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19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19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19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2025-01-21T09:03:04Z</dcterms:modified>
</cp:coreProperties>
</file>