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FAF1D2E7-155D-49F2-996D-34EDE04027F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" i="1" l="1"/>
  <c r="B20" i="1"/>
  <c r="B7" i="1"/>
  <c r="E9" i="1"/>
  <c r="C20" i="1"/>
  <c r="C7" i="1"/>
  <c r="C16" i="1"/>
  <c r="C10" i="1"/>
  <c r="C5" i="1"/>
  <c r="C6" i="1" s="1"/>
  <c r="C11" i="1" l="1"/>
  <c r="C12" i="1" s="1"/>
  <c r="C13" i="1" s="1"/>
  <c r="C17" i="1" s="1"/>
  <c r="C19" i="1" l="1"/>
  <c r="C18" i="1"/>
  <c r="B8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<sst xmlns="http://schemas.openxmlformats.org/spreadsheetml/2006/main" count="20" uniqueCount="19">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</sst>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2">
    <xf numFmtId="0" fontId="0" fillId="0" borderId="0" xfId="0"/>
    <xf numFmtId="0" fontId="0" fillId="0" borderId="2" xfId="0" applyBorder="1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3" fillId="0" borderId="4" xfId="0" applyFont="1" applyBorder="1"/>
    <xf numFmtId="43" fontId="3" fillId="0" borderId="0" xfId="0" applyNumberFormat="1" applyFont="1"/>
    <xf numFmtId="0" fontId="4" fillId="0" borderId="0" xfId="2" applyFill="1" applyBorder="1" applyAlignment="1" applyProtection="1"/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43" fontId="5" fillId="0" borderId="1" xfId="0" applyNumberFormat="1" applyFont="1" applyBorder="1"/>
    <xf numFmtId="0" fontId="5" fillId="0" borderId="1" xfId="0" applyFont="1" applyBorder="1" applyAlignment="1">
      <alignment wrapText="1"/>
    </xf>
    <xf numFmtId="0" fontId="7" fillId="0" borderId="1" xfId="0" applyFont="1" applyBorder="1"/>
    <xf numFmtId="10" fontId="5" fillId="0" borderId="1" xfId="1" applyNumberFormat="1" applyFont="1" applyBorder="1"/>
    <xf numFmtId="43" fontId="5" fillId="0" borderId="1" xfId="1" applyFont="1" applyBorder="1"/>
    <xf numFmtId="0" fontId="3" fillId="0" borderId="3" xfId="0" applyFont="1" applyBorder="1"/>
    <xf numFmtId="0" fontId="6" fillId="0" borderId="1" xfId="0" applyFont="1" applyBorder="1" applyAlignment="1">
      <alignment horizontal="center" wrapText="1"/>
    </xf>
    <xf numFmtId="43" fontId="7" fillId="0" borderId="1" xfId="1" applyFont="1" applyFill="1" applyBorder="1"/>
    <xf numFmtId="10" fontId="7" fillId="0" borderId="1" xfId="0" applyNumberFormat="1" applyFont="1" applyBorder="1"/>
    <xf numFmtId="0" fontId="7" fillId="2" borderId="1" xfId="0" applyFont="1" applyFill="1" applyBorder="1"/>
    <xf numFmtId="43" fontId="7" fillId="2" borderId="1" xfId="0" applyNumberFormat="1" applyFont="1" applyFill="1" applyBorder="1"/>
    <xf numFmtId="0" fontId="8" fillId="2" borderId="1" xfId="0" applyFont="1" applyFill="1" applyBorder="1"/>
    <xf numFmtId="43" fontId="6" fillId="2" borderId="1" xfId="0" applyNumberFormat="1" applyFont="1" applyFill="1" applyBorder="1"/>
    <xf numFmtId="0" fontId="6" fillId="2" borderId="1" xfId="0" applyFont="1" applyFill="1" applyBorder="1"/>
    <xf numFmtId="0" fontId="7" fillId="2" borderId="1" xfId="1" applyNumberFormat="1" applyFont="1" applyFill="1" applyBorder="1"/>
    <xf numFmtId="0" fontId="7" fillId="2" borderId="1" xfId="1" applyNumberFormat="1" applyFont="1" applyFill="1" applyBorder="1" applyAlignment="1">
      <alignment wrapText="1"/>
    </xf>
    <xf numFmtId="10" fontId="7" fillId="2" borderId="1" xfId="1" applyNumberFormat="1" applyFont="1" applyFill="1" applyBorder="1"/>
    <xf numFmtId="43" fontId="7" fillId="2" borderId="1" xfId="1" applyFont="1" applyFill="1" applyBorder="1"/>
    <xf numFmtId="164" fontId="0" fillId="0" borderId="1" xfId="0" applyNumberFormat="1" applyBorder="1"/>
    <xf numFmtId="165" fontId="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B8774-D7B9-4D1A-816A-C9C2A7BAF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151C0-D64F-4698-83B2-2272A080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268A39-9ECB-4581-8374-E6BDB8E7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BB0D31-14ED-4946-ABBB-072F25D70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72CA3-A424-45F6-B1E9-78D4BEB7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zoomScale="130" zoomScaleNormal="13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5" bestFit="1" customWidth="1"/>
    <col min="3" max="3" width="21.140625" style="5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1"/>
      <c r="B1" s="17"/>
      <c r="C1" s="7"/>
      <c r="E1" s="5"/>
      <c r="I1" s="2"/>
    </row>
    <row r="2" spans="1:9" ht="16.5" x14ac:dyDescent="0.3">
      <c r="A2" s="10"/>
      <c r="B2" s="18"/>
      <c r="C2" s="18" t="s">
        <v>17</v>
      </c>
      <c r="D2" s="11"/>
      <c r="E2" s="5"/>
      <c r="I2" s="2"/>
    </row>
    <row r="3" spans="1:9" ht="16.5" x14ac:dyDescent="0.3">
      <c r="A3" s="10" t="s">
        <v>0</v>
      </c>
      <c r="B3" s="19">
        <v>25500</v>
      </c>
      <c r="C3" s="26">
        <v>2025</v>
      </c>
      <c r="D3" s="12"/>
      <c r="E3" s="5"/>
      <c r="I3" s="2"/>
    </row>
    <row r="4" spans="1:9" ht="33" x14ac:dyDescent="0.3">
      <c r="A4" s="13" t="s">
        <v>1</v>
      </c>
      <c r="B4" s="19">
        <v>2800</v>
      </c>
      <c r="C4" s="26">
        <v>1976</v>
      </c>
      <c r="D4" s="12"/>
      <c r="E4" s="5"/>
      <c r="I4" s="2"/>
    </row>
    <row r="5" spans="1:9" ht="16.5" x14ac:dyDescent="0.3">
      <c r="A5" s="10" t="s">
        <v>2</v>
      </c>
      <c r="B5" s="19">
        <f>B3-B4</f>
        <v>22700</v>
      </c>
      <c r="C5" s="27">
        <f>C3-C4</f>
        <v>49</v>
      </c>
      <c r="D5" s="6"/>
      <c r="E5" s="5"/>
      <c r="I5" s="2"/>
    </row>
    <row r="6" spans="1:9" ht="16.5" x14ac:dyDescent="0.3">
      <c r="A6" s="10" t="s">
        <v>3</v>
      </c>
      <c r="B6" s="19">
        <f>B4</f>
        <v>2800</v>
      </c>
      <c r="C6" s="26">
        <f>C5-60</f>
        <v>-11</v>
      </c>
      <c r="D6" s="6"/>
      <c r="E6" s="5"/>
      <c r="I6" s="2"/>
    </row>
    <row r="7" spans="1:9" ht="16.5" x14ac:dyDescent="0.3">
      <c r="A7" s="10" t="s">
        <v>4</v>
      </c>
      <c r="B7" s="14">
        <f>E9</f>
        <v>49</v>
      </c>
      <c r="C7" s="22">
        <f>420*2800</f>
        <v>1176000</v>
      </c>
      <c r="D7" s="6"/>
      <c r="E7" s="5">
        <v>2025</v>
      </c>
      <c r="I7" s="2"/>
    </row>
    <row r="8" spans="1:9" ht="16.5" x14ac:dyDescent="0.3">
      <c r="A8" s="10" t="s">
        <v>5</v>
      </c>
      <c r="B8" s="14">
        <f>B9-B7</f>
        <v>11</v>
      </c>
      <c r="C8" s="21"/>
      <c r="D8" s="6"/>
      <c r="E8" s="5">
        <v>1976</v>
      </c>
      <c r="I8" s="2"/>
    </row>
    <row r="9" spans="1:9" ht="16.5" x14ac:dyDescent="0.3">
      <c r="A9" s="10" t="s">
        <v>6</v>
      </c>
      <c r="B9" s="14">
        <v>60</v>
      </c>
      <c r="C9" s="21"/>
      <c r="D9" s="6"/>
      <c r="E9" s="5">
        <f>E7-E8</f>
        <v>49</v>
      </c>
      <c r="I9" s="2"/>
    </row>
    <row r="10" spans="1:9" ht="33" x14ac:dyDescent="0.3">
      <c r="A10" s="13" t="s">
        <v>18</v>
      </c>
      <c r="B10" s="14">
        <f>90*B7/B9</f>
        <v>73.5</v>
      </c>
      <c r="C10" s="21">
        <f>100-10</f>
        <v>90</v>
      </c>
      <c r="D10" s="6"/>
      <c r="E10" s="5"/>
      <c r="I10" s="2"/>
    </row>
    <row r="11" spans="1:9" ht="16.5" x14ac:dyDescent="0.3">
      <c r="A11" s="10"/>
      <c r="B11" s="20">
        <f>B10%</f>
        <v>0.73499999999999999</v>
      </c>
      <c r="C11" s="21">
        <f>C10*C5/60</f>
        <v>73.5</v>
      </c>
      <c r="D11" s="15"/>
      <c r="E11" s="5">
        <v>420</v>
      </c>
      <c r="I11" s="2"/>
    </row>
    <row r="12" spans="1:9" ht="16.5" x14ac:dyDescent="0.3">
      <c r="A12" s="10" t="s">
        <v>7</v>
      </c>
      <c r="B12" s="19">
        <f>B6*B11</f>
        <v>2058</v>
      </c>
      <c r="C12" s="28">
        <f>C11%</f>
        <v>0.73499999999999999</v>
      </c>
      <c r="D12" s="6"/>
      <c r="E12" s="5"/>
      <c r="I12" s="2"/>
    </row>
    <row r="13" spans="1:9" ht="16.5" x14ac:dyDescent="0.3">
      <c r="A13" s="10" t="s">
        <v>8</v>
      </c>
      <c r="B13" s="19">
        <f>B6-B12</f>
        <v>742</v>
      </c>
      <c r="C13" s="29">
        <f>ROUND((C7*C12),0)</f>
        <v>864360</v>
      </c>
      <c r="D13" s="16"/>
      <c r="E13" s="5"/>
      <c r="I13" s="2"/>
    </row>
    <row r="14" spans="1:9" ht="16.5" x14ac:dyDescent="0.3">
      <c r="A14" s="10" t="s">
        <v>2</v>
      </c>
      <c r="B14" s="19">
        <f>B5</f>
        <v>22700</v>
      </c>
      <c r="C14" s="29">
        <v>350</v>
      </c>
      <c r="D14" s="12"/>
      <c r="E14" s="5"/>
      <c r="I14" s="2"/>
    </row>
    <row r="15" spans="1:9" ht="16.5" x14ac:dyDescent="0.3">
      <c r="A15" s="10" t="s">
        <v>9</v>
      </c>
      <c r="B15" s="19">
        <f>B14+B13</f>
        <v>23442</v>
      </c>
      <c r="C15" s="26">
        <v>25500</v>
      </c>
      <c r="D15" s="12"/>
      <c r="E15" s="5"/>
      <c r="I15" s="2"/>
    </row>
    <row r="16" spans="1:9" ht="16.5" x14ac:dyDescent="0.3">
      <c r="A16" s="23" t="s">
        <v>13</v>
      </c>
      <c r="B16" s="25">
        <v>350</v>
      </c>
      <c r="C16" s="22">
        <f>C15*C14</f>
        <v>8925000</v>
      </c>
      <c r="D16" s="6"/>
      <c r="E16" s="5"/>
      <c r="I16" s="2"/>
    </row>
    <row r="17" spans="1:15" ht="16.5" x14ac:dyDescent="0.3">
      <c r="A17" s="23" t="s">
        <v>10</v>
      </c>
      <c r="B17" s="24">
        <f>B16*B15</f>
        <v>8204700</v>
      </c>
      <c r="C17" s="24">
        <f>C16-C13</f>
        <v>8060640</v>
      </c>
      <c r="D17" s="30"/>
      <c r="E17" s="5"/>
      <c r="I17" s="2"/>
      <c r="O17" s="3"/>
    </row>
    <row r="18" spans="1:15" ht="16.5" x14ac:dyDescent="0.3">
      <c r="A18" s="23" t="s">
        <v>14</v>
      </c>
      <c r="B18" s="24">
        <f>B17*0.9</f>
        <v>7384230</v>
      </c>
      <c r="C18" s="24">
        <f>C17*0.9</f>
        <v>7254576</v>
      </c>
      <c r="D18" s="6"/>
      <c r="E18" s="5"/>
      <c r="I18" s="2"/>
      <c r="O18" s="3"/>
    </row>
    <row r="19" spans="1:15" ht="16.5" x14ac:dyDescent="0.3">
      <c r="A19" s="23" t="s">
        <v>15</v>
      </c>
      <c r="B19" s="24">
        <f>B17*0.8</f>
        <v>6563760</v>
      </c>
      <c r="C19" s="24">
        <f>C17*0.8</f>
        <v>6448512</v>
      </c>
      <c r="D19" s="6"/>
      <c r="E19" s="5"/>
      <c r="I19" s="2"/>
      <c r="O19" s="3"/>
    </row>
    <row r="20" spans="1:15" ht="16.5" x14ac:dyDescent="0.3">
      <c r="A20" s="23" t="s">
        <v>11</v>
      </c>
      <c r="B20" s="24">
        <f>E11*B4</f>
        <v>1176000</v>
      </c>
      <c r="C20" s="24">
        <f>C17*0.025/12</f>
        <v>16793</v>
      </c>
      <c r="D20" s="12"/>
      <c r="E20" s="3"/>
      <c r="F20" s="3"/>
      <c r="G20" s="3"/>
      <c r="I20" s="2"/>
    </row>
    <row r="21" spans="1:15" ht="16.5" x14ac:dyDescent="0.3">
      <c r="A21" s="21" t="s">
        <v>12</v>
      </c>
      <c r="B21" s="22">
        <f>B17*0.025/12</f>
        <v>17093.125</v>
      </c>
      <c r="C21" s="25"/>
      <c r="D21" s="31"/>
      <c r="E21" s="3"/>
      <c r="I21" s="3"/>
    </row>
    <row r="22" spans="1:15" x14ac:dyDescent="0.25">
      <c r="B22" s="8"/>
      <c r="C22" s="8"/>
    </row>
    <row r="23" spans="1:15" x14ac:dyDescent="0.25">
      <c r="B23" s="8"/>
      <c r="C23" s="8"/>
    </row>
    <row r="24" spans="1:15" x14ac:dyDescent="0.25">
      <c r="B24" s="8"/>
      <c r="C24" s="8"/>
    </row>
    <row r="25" spans="1:15" x14ac:dyDescent="0.25">
      <c r="B25" s="8"/>
      <c r="C25" s="8"/>
    </row>
    <row r="26" spans="1:15" x14ac:dyDescent="0.25">
      <c r="B26" s="8"/>
      <c r="C26" s="8"/>
      <c r="F26" t="s">
        <v>16</v>
      </c>
    </row>
    <row r="27" spans="1:15" x14ac:dyDescent="0.25">
      <c r="B27" s="8"/>
      <c r="C27" s="8"/>
    </row>
    <row r="28" spans="1:15" x14ac:dyDescent="0.25">
      <c r="B28" s="8"/>
      <c r="C28" s="8"/>
    </row>
    <row r="29" spans="1:15" x14ac:dyDescent="0.25">
      <c r="B29" s="8"/>
      <c r="C29" s="8"/>
    </row>
    <row r="30" spans="1:15" x14ac:dyDescent="0.25">
      <c r="B30" s="8"/>
      <c r="C30" s="8"/>
    </row>
    <row r="31" spans="1:15" x14ac:dyDescent="0.25">
      <c r="B31" s="8"/>
      <c r="C31" s="8"/>
    </row>
    <row r="32" spans="1:15" x14ac:dyDescent="0.25">
      <c r="B32" s="8"/>
      <c r="C32" s="8"/>
    </row>
    <row r="33" spans="1:11" x14ac:dyDescent="0.25">
      <c r="F33" s="3"/>
    </row>
    <row r="34" spans="1:11" x14ac:dyDescent="0.25">
      <c r="F34" s="3"/>
    </row>
    <row r="35" spans="1:11" x14ac:dyDescent="0.25">
      <c r="F35" s="3"/>
    </row>
    <row r="36" spans="1:11" ht="17.25" x14ac:dyDescent="0.3">
      <c r="F36" s="3"/>
      <c r="K36" s="9"/>
    </row>
    <row r="37" spans="1:11" ht="17.25" x14ac:dyDescent="0.3">
      <c r="F37" s="3"/>
      <c r="K37" s="9"/>
    </row>
    <row r="38" spans="1:11" x14ac:dyDescent="0.25">
      <c r="F38" s="3"/>
    </row>
    <row r="39" spans="1:11" x14ac:dyDescent="0.25">
      <c r="F39" s="3"/>
    </row>
    <row r="40" spans="1:11" x14ac:dyDescent="0.25">
      <c r="F40" s="3"/>
    </row>
    <row r="41" spans="1:11" x14ac:dyDescent="0.25">
      <c r="F41" s="3"/>
    </row>
    <row r="42" spans="1:11" x14ac:dyDescent="0.25">
      <c r="F42" s="3"/>
    </row>
    <row r="43" spans="1:11" x14ac:dyDescent="0.25">
      <c r="F43" s="3"/>
    </row>
    <row r="44" spans="1:11" x14ac:dyDescent="0.25">
      <c r="F44" s="3"/>
    </row>
    <row r="45" spans="1:11" x14ac:dyDescent="0.25">
      <c r="F45" s="3"/>
    </row>
    <row r="46" spans="1:11" x14ac:dyDescent="0.25">
      <c r="F46" s="3"/>
    </row>
    <row r="47" spans="1:11" ht="15.75" x14ac:dyDescent="0.25">
      <c r="A47" s="4"/>
      <c r="F47" s="3"/>
    </row>
    <row r="48" spans="1:11" ht="15.75" x14ac:dyDescent="0.25">
      <c r="A48" s="4"/>
    </row>
    <row r="49" spans="1:1" ht="15.75" x14ac:dyDescent="0.25">
      <c r="A49" s="4"/>
    </row>
    <row r="50" spans="1:1" ht="15.75" x14ac:dyDescent="0.25">
      <c r="A50" s="4"/>
    </row>
    <row r="51" spans="1:1" ht="15.75" x14ac:dyDescent="0.25">
      <c r="A51" s="4"/>
    </row>
    <row r="52" spans="1:1" ht="15.75" x14ac:dyDescent="0.25">
      <c r="A52" s="4"/>
    </row>
    <row r="53" spans="1:1" ht="15.75" x14ac:dyDescent="0.25">
      <c r="A53" s="4"/>
    </row>
    <row r="73" spans="4:6" x14ac:dyDescent="0.25">
      <c r="D73" s="3"/>
      <c r="E73" s="3"/>
      <c r="F73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2025-01-22T08:55:48Z</dcterms:modified>
</cp:coreProperties>
</file>