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Chinchpokli - RV-DSV\Ankit Parmeshwar choudhary\"/>
    </mc:Choice>
  </mc:AlternateContent>
  <xr:revisionPtr revIDLastSave="0" documentId="13_ncr:1_{19E65262-990B-4EDD-909C-7E346A7DE179}" xr6:coauthVersionLast="36" xr6:coauthVersionMax="36" xr10:uidLastSave="{00000000-0000-0000-0000-000000000000}"/>
  <bookViews>
    <workbookView xWindow="0" yWindow="0" windowWidth="21570" windowHeight="787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I20" i="4" l="1"/>
  <c r="U12" i="4"/>
  <c r="P12" i="4"/>
  <c r="V11" i="4"/>
  <c r="V13" i="4"/>
  <c r="V14" i="4"/>
  <c r="V15" i="4"/>
  <c r="U11" i="4"/>
  <c r="Q11" i="4"/>
  <c r="Q12" i="4"/>
  <c r="Q14" i="4"/>
  <c r="Q15" i="4"/>
  <c r="Q10" i="4"/>
  <c r="V10" i="4"/>
  <c r="U10" i="4"/>
  <c r="P10" i="4"/>
  <c r="V12" i="4" l="1"/>
  <c r="P11" i="4"/>
  <c r="P9" i="4"/>
  <c r="P8" i="4"/>
  <c r="P7" i="4"/>
  <c r="P6" i="4"/>
  <c r="P5" i="4"/>
  <c r="P4" i="4"/>
  <c r="P3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<sst xmlns="http://schemas.openxmlformats.org/spreadsheetml/2006/main" count="23" uniqueCount="20">
  <si>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</si>
  <si>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</si>
  <si>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</si>
  <si>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</si>
  <si>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</si>
  <si>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</si>
  <si>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</si>
  <si>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</si>
  <si>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</si>
  <si>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</si>
  <si>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</si>
  <si>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</si>
  <si>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</si>
  <si>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2203, 22nd Floor,  B wing Dem Phonix Malad East</t>
  </si>
  <si>
    <t>rera ca</t>
  </si>
  <si>
    <t>Draft - 1,12,98,000</t>
  </si>
  <si>
    <t>10.10.24</t>
  </si>
  <si>
    <t>03.08.24</t>
  </si>
  <si>
    <t>08.01.224</t>
  </si>
  <si>
    <t>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</si>
</sst>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1276</xdr:colOff>
      <xdr:row>47</xdr:row>
      <xdr:rowOff>134554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9EC172-79C8-4C9B-81B9-E8E52E211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45276" cy="863085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49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B7B39D-F92C-4BD9-972D-DAAA95A44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2392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14</xdr:col>
      <xdr:colOff>238125</xdr:colOff>
      <xdr:row>55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637909-2D33-4534-A19C-B2C7F0204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7553325" cy="101536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57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D8E706-5ABA-43FB-A4A6-134A29BFB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107823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601350</xdr:colOff>
      <xdr:row>45</xdr:row>
      <xdr:rowOff>77407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D963E6D-C979-493D-BB5F-C45487689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35750" cy="8649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458455</xdr:colOff>
      <xdr:row>51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101DAD-C5AE-459A-8130-9C351F997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92855" cy="8640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429876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392319-DBCB-4225-9DAD-93BE4D5DF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64276" cy="8659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429876</xdr:colOff>
      <xdr:row>48</xdr:row>
      <xdr:rowOff>1203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9D6119-7D20-4C06-8A73-70E940966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64276" cy="86213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420350</xdr:colOff>
      <xdr:row>52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513E35-B6A8-4354-A537-B9029E936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54750" cy="8659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401297</xdr:colOff>
      <xdr:row>45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0F8363-06C3-4D06-93D3-F9AD01A12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35697" cy="863085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487034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31E77F-CB7C-471F-998D-AD499E9C4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21434" cy="864990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487034</xdr:colOff>
      <xdr:row>46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640726-68D7-4809-90A0-11320E3D4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21434" cy="859274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306034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D71DB0-BA46-4903-A5DC-F5375B59B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0434" cy="8659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P22" sqref="P22:P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3.4257812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570</v>
      </c>
      <c r="C2" s="4">
        <f>B2*1.2</f>
        <v>684</v>
      </c>
      <c r="D2" s="4">
        <f t="shared" ref="D2:D13" si="2">C2*1.2</f>
        <v>820.8</v>
      </c>
      <c r="E2" s="5">
        <f t="shared" ref="E2:E13" si="3">R2</f>
        <v>11800000</v>
      </c>
      <c r="F2" s="10">
        <f t="shared" ref="F2:F13" si="4">ROUND((E2/B2),0)</f>
        <v>20702</v>
      </c>
      <c r="G2" s="10">
        <f t="shared" ref="G2:G13" si="5">ROUND((E2/C2),0)</f>
        <v>17251</v>
      </c>
      <c r="H2" s="10">
        <f t="shared" ref="H2:H13" si="6">ROUND((E2/D2),0)</f>
        <v>14376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1" si="8">O2/1.2</f>
        <v>0</v>
      </c>
      <c r="Q2">
        <v>570</v>
      </c>
      <c r="R2" s="2">
        <v>11800000</v>
      </c>
      <c r="S2" s="8"/>
      <c r="T2" s="8"/>
    </row>
    <row r="3" spans="1:22" x14ac:dyDescent="0.25">
      <c r="A3" s="4">
        <f t="shared" si="0"/>
        <v>0</v>
      </c>
      <c r="B3" s="4">
        <f t="shared" si="1"/>
        <v>520</v>
      </c>
      <c r="C3" s="4">
        <f t="shared" ref="C3:C15" si="9">B3*1.2</f>
        <v>624</v>
      </c>
      <c r="D3" s="4">
        <f t="shared" si="2"/>
        <v>748.8</v>
      </c>
      <c r="E3" s="16">
        <f t="shared" si="3"/>
        <v>10700000</v>
      </c>
      <c r="F3" s="10">
        <f t="shared" si="4"/>
        <v>20577</v>
      </c>
      <c r="G3" s="10">
        <f t="shared" si="5"/>
        <v>17147</v>
      </c>
      <c r="H3" s="10">
        <f t="shared" si="6"/>
        <v>14290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520</v>
      </c>
      <c r="R3" s="2">
        <v>10700000</v>
      </c>
      <c r="S3" s="8"/>
      <c r="T3" s="8"/>
    </row>
    <row r="4" spans="1:22" x14ac:dyDescent="0.25">
      <c r="A4" s="4">
        <f t="shared" si="0"/>
        <v>0</v>
      </c>
      <c r="B4" s="4">
        <f t="shared" si="1"/>
        <v>520</v>
      </c>
      <c r="C4" s="4">
        <f t="shared" si="9"/>
        <v>624</v>
      </c>
      <c r="D4" s="4">
        <f t="shared" si="2"/>
        <v>748.8</v>
      </c>
      <c r="E4" s="16">
        <f t="shared" si="3"/>
        <v>13000000</v>
      </c>
      <c r="F4" s="10">
        <f t="shared" si="4"/>
        <v>25000</v>
      </c>
      <c r="G4" s="10">
        <f t="shared" si="5"/>
        <v>20833</v>
      </c>
      <c r="H4" s="10">
        <f t="shared" si="6"/>
        <v>17361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520</v>
      </c>
      <c r="R4" s="2">
        <v>13000000</v>
      </c>
      <c r="S4" s="8"/>
      <c r="T4" s="8"/>
    </row>
    <row r="5" spans="1:22" x14ac:dyDescent="0.25">
      <c r="A5" s="4">
        <f t="shared" si="0"/>
        <v>0</v>
      </c>
      <c r="B5" s="4">
        <f t="shared" si="1"/>
        <v>570</v>
      </c>
      <c r="C5" s="4">
        <f t="shared" si="9"/>
        <v>684</v>
      </c>
      <c r="D5" s="4">
        <f t="shared" si="2"/>
        <v>820.8</v>
      </c>
      <c r="E5" s="16">
        <f t="shared" si="3"/>
        <v>12500000</v>
      </c>
      <c r="F5" s="10">
        <f t="shared" si="4"/>
        <v>21930</v>
      </c>
      <c r="G5" s="10">
        <f t="shared" si="5"/>
        <v>18275</v>
      </c>
      <c r="H5" s="10">
        <f t="shared" si="6"/>
        <v>15229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570</v>
      </c>
      <c r="R5" s="2">
        <v>12500000</v>
      </c>
      <c r="S5" s="8"/>
      <c r="T5" s="8"/>
    </row>
    <row r="6" spans="1:22" x14ac:dyDescent="0.25">
      <c r="A6" s="4">
        <f t="shared" si="0"/>
        <v>0</v>
      </c>
      <c r="B6" s="4">
        <f t="shared" si="1"/>
        <v>538</v>
      </c>
      <c r="C6" s="4">
        <f t="shared" si="9"/>
        <v>645.6</v>
      </c>
      <c r="D6" s="4">
        <f t="shared" si="2"/>
        <v>774.72</v>
      </c>
      <c r="E6" s="16">
        <f t="shared" si="3"/>
        <v>11100000</v>
      </c>
      <c r="F6" s="10">
        <f t="shared" si="4"/>
        <v>20632</v>
      </c>
      <c r="G6" s="10">
        <f t="shared" si="5"/>
        <v>17193</v>
      </c>
      <c r="H6" s="10">
        <f t="shared" si="6"/>
        <v>14328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538</v>
      </c>
      <c r="R6" s="2">
        <v>11100000</v>
      </c>
      <c r="S6" s="8"/>
      <c r="T6" s="8"/>
    </row>
    <row r="7" spans="1:22" x14ac:dyDescent="0.25">
      <c r="A7" s="4">
        <f t="shared" si="0"/>
        <v>0</v>
      </c>
      <c r="B7" s="4">
        <f t="shared" si="1"/>
        <v>520</v>
      </c>
      <c r="C7" s="4">
        <f t="shared" si="9"/>
        <v>624</v>
      </c>
      <c r="D7" s="4">
        <f t="shared" si="2"/>
        <v>748.8</v>
      </c>
      <c r="E7" s="16">
        <f t="shared" si="3"/>
        <v>13100000</v>
      </c>
      <c r="F7" s="15">
        <f t="shared" si="4"/>
        <v>25192</v>
      </c>
      <c r="G7" s="10">
        <f t="shared" si="5"/>
        <v>20994</v>
      </c>
      <c r="H7" s="10">
        <f t="shared" si="6"/>
        <v>17495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520</v>
      </c>
      <c r="R7" s="2">
        <v>13100000</v>
      </c>
      <c r="S7" s="8"/>
      <c r="T7" s="8"/>
    </row>
    <row r="8" spans="1:22" x14ac:dyDescent="0.25">
      <c r="A8" s="4">
        <f t="shared" si="0"/>
        <v>0</v>
      </c>
      <c r="B8" s="4">
        <f t="shared" si="1"/>
        <v>570</v>
      </c>
      <c r="C8" s="4">
        <f t="shared" si="9"/>
        <v>684</v>
      </c>
      <c r="D8" s="4">
        <f t="shared" si="2"/>
        <v>820.8</v>
      </c>
      <c r="E8" s="16">
        <f t="shared" si="3"/>
        <v>14000000</v>
      </c>
      <c r="F8" s="10">
        <f t="shared" si="4"/>
        <v>24561</v>
      </c>
      <c r="G8" s="10">
        <f t="shared" si="5"/>
        <v>20468</v>
      </c>
      <c r="H8" s="10">
        <f t="shared" si="6"/>
        <v>17057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570</v>
      </c>
      <c r="R8" s="2">
        <v>14000000</v>
      </c>
      <c r="S8" s="8"/>
      <c r="T8" s="8"/>
    </row>
    <row r="9" spans="1:22" x14ac:dyDescent="0.25">
      <c r="A9" s="4">
        <f t="shared" si="0"/>
        <v>0</v>
      </c>
      <c r="B9" s="4">
        <f t="shared" si="1"/>
        <v>538</v>
      </c>
      <c r="C9" s="4">
        <f t="shared" si="9"/>
        <v>645.6</v>
      </c>
      <c r="D9" s="4">
        <f t="shared" si="2"/>
        <v>774.72</v>
      </c>
      <c r="E9" s="16">
        <f t="shared" si="3"/>
        <v>13300000</v>
      </c>
      <c r="F9" s="10">
        <f t="shared" si="4"/>
        <v>24721</v>
      </c>
      <c r="G9" s="10">
        <f t="shared" si="5"/>
        <v>20601</v>
      </c>
      <c r="H9" s="10">
        <f t="shared" si="6"/>
        <v>17167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538</v>
      </c>
      <c r="R9" s="2">
        <v>13300000</v>
      </c>
      <c r="S9" s="8"/>
      <c r="T9" s="8"/>
    </row>
    <row r="10" spans="1:22" x14ac:dyDescent="0.25">
      <c r="A10" s="4">
        <f t="shared" si="0"/>
        <v>0</v>
      </c>
      <c r="B10" s="4">
        <f t="shared" si="1"/>
        <v>829.4151272727272</v>
      </c>
      <c r="C10" s="4">
        <f t="shared" si="9"/>
        <v>995.29815272727262</v>
      </c>
      <c r="D10" s="4">
        <f t="shared" si="2"/>
        <v>1194.3577832727271</v>
      </c>
      <c r="E10" s="16">
        <f t="shared" si="3"/>
        <v>18700000</v>
      </c>
      <c r="F10" s="10">
        <f t="shared" si="4"/>
        <v>22546</v>
      </c>
      <c r="G10" s="10">
        <f t="shared" si="5"/>
        <v>18788</v>
      </c>
      <c r="H10" s="10">
        <f t="shared" si="6"/>
        <v>15657</v>
      </c>
      <c r="I10" s="4" t="e">
        <f>#REF!</f>
        <v>#REF!</v>
      </c>
      <c r="J10" s="4">
        <f t="shared" si="7"/>
        <v>22</v>
      </c>
      <c r="O10">
        <v>0</v>
      </c>
      <c r="P10">
        <f>84.76*10.764</f>
        <v>912.35663999999997</v>
      </c>
      <c r="Q10">
        <f>P10/1.1</f>
        <v>829.4151272727272</v>
      </c>
      <c r="R10" s="2">
        <v>18700000</v>
      </c>
      <c r="S10" s="8">
        <v>22</v>
      </c>
      <c r="T10" s="8" t="s">
        <v>16</v>
      </c>
      <c r="U10" s="2">
        <f>R10+1122000+30000</f>
        <v>19852000</v>
      </c>
      <c r="V10">
        <f>U10/Q10</f>
        <v>23934.938424956279</v>
      </c>
    </row>
    <row r="11" spans="1:22" x14ac:dyDescent="0.25">
      <c r="A11" s="4">
        <f t="shared" si="0"/>
        <v>0</v>
      </c>
      <c r="B11" s="4">
        <f t="shared" si="1"/>
        <v>594.17279999999994</v>
      </c>
      <c r="C11" s="4">
        <f t="shared" si="9"/>
        <v>713.00735999999995</v>
      </c>
      <c r="D11" s="4">
        <f t="shared" si="2"/>
        <v>855.60883199999989</v>
      </c>
      <c r="E11" s="16">
        <f t="shared" si="3"/>
        <v>14850000</v>
      </c>
      <c r="F11" s="15">
        <f t="shared" si="4"/>
        <v>24993</v>
      </c>
      <c r="G11" s="10">
        <f t="shared" si="5"/>
        <v>20827</v>
      </c>
      <c r="H11" s="10">
        <f t="shared" si="6"/>
        <v>17356</v>
      </c>
      <c r="I11" s="4" t="e">
        <f>#REF!</f>
        <v>#REF!</v>
      </c>
      <c r="J11" s="4">
        <f t="shared" si="7"/>
        <v>21</v>
      </c>
      <c r="O11">
        <v>0</v>
      </c>
      <c r="P11">
        <f t="shared" si="8"/>
        <v>0</v>
      </c>
      <c r="Q11">
        <f>55.2*10.764</f>
        <v>594.17279999999994</v>
      </c>
      <c r="R11" s="2">
        <v>14850000</v>
      </c>
      <c r="S11" s="8">
        <v>21</v>
      </c>
      <c r="T11" s="8" t="s">
        <v>17</v>
      </c>
      <c r="U11" s="2">
        <f>R11+891000+30000</f>
        <v>15771000</v>
      </c>
      <c r="V11">
        <f t="shared" ref="V11:V15" si="10">U11/Q11</f>
        <v>26542.783513482947</v>
      </c>
    </row>
    <row r="12" spans="1:22" x14ac:dyDescent="0.25">
      <c r="A12" s="4">
        <f t="shared" si="0"/>
        <v>0</v>
      </c>
      <c r="B12" s="4">
        <f t="shared" si="1"/>
        <v>811.8991636363636</v>
      </c>
      <c r="C12" s="4">
        <f t="shared" si="9"/>
        <v>974.27899636363622</v>
      </c>
      <c r="D12" s="4">
        <f t="shared" si="2"/>
        <v>1169.1347956363634</v>
      </c>
      <c r="E12" s="16">
        <f t="shared" si="3"/>
        <v>19500000</v>
      </c>
      <c r="F12" s="15">
        <f t="shared" si="4"/>
        <v>24018</v>
      </c>
      <c r="G12" s="10">
        <f t="shared" si="5"/>
        <v>20015</v>
      </c>
      <c r="H12" s="10">
        <f t="shared" si="6"/>
        <v>16679</v>
      </c>
      <c r="I12" s="4" t="e">
        <f>#REF!</f>
        <v>#REF!</v>
      </c>
      <c r="J12" s="4">
        <f t="shared" si="7"/>
        <v>10</v>
      </c>
      <c r="O12">
        <v>0</v>
      </c>
      <c r="P12">
        <f>82.97*10.764</f>
        <v>893.08907999999997</v>
      </c>
      <c r="Q12">
        <f t="shared" ref="Q12:Q15" si="11">P12/1.1</f>
        <v>811.8991636363636</v>
      </c>
      <c r="R12" s="2">
        <v>19500000</v>
      </c>
      <c r="S12" s="8">
        <v>10</v>
      </c>
      <c r="T12" s="8" t="s">
        <v>18</v>
      </c>
      <c r="U12" s="2">
        <f>R12+1170000+30000</f>
        <v>20700000</v>
      </c>
      <c r="V12">
        <f t="shared" si="10"/>
        <v>25495.77697221424</v>
      </c>
    </row>
    <row r="13" spans="1:22" x14ac:dyDescent="0.25">
      <c r="A13" s="4">
        <f t="shared" si="0"/>
        <v>0</v>
      </c>
      <c r="B13" s="4">
        <f t="shared" si="1"/>
        <v>1124</v>
      </c>
      <c r="C13" s="4">
        <f t="shared" si="9"/>
        <v>1348.8</v>
      </c>
      <c r="D13" s="4">
        <f t="shared" si="2"/>
        <v>1618.56</v>
      </c>
      <c r="E13" s="5">
        <f t="shared" si="3"/>
        <v>30000000</v>
      </c>
      <c r="F13" s="15">
        <f t="shared" si="4"/>
        <v>26690</v>
      </c>
      <c r="G13" s="10">
        <f t="shared" si="5"/>
        <v>22242</v>
      </c>
      <c r="H13" s="10">
        <f t="shared" si="6"/>
        <v>18535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v>1124</v>
      </c>
      <c r="R13" s="2">
        <v>30000000</v>
      </c>
      <c r="S13" s="8"/>
      <c r="T13" s="8"/>
      <c r="V13">
        <f t="shared" si="10"/>
        <v>0</v>
      </c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si="11"/>
        <v>0</v>
      </c>
      <c r="R14" s="2">
        <v>0</v>
      </c>
      <c r="S14" s="8"/>
      <c r="T14" s="8"/>
      <c r="V14" t="e">
        <f t="shared" si="10"/>
        <v>#DIV/0!</v>
      </c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11"/>
        <v>0</v>
      </c>
      <c r="R15" s="2">
        <v>0</v>
      </c>
      <c r="S15" s="8"/>
      <c r="T15" s="8"/>
      <c r="V15" t="e">
        <f t="shared" si="10"/>
        <v>#DIV/0!</v>
      </c>
    </row>
    <row r="17" spans="7:24" x14ac:dyDescent="0.25">
      <c r="H17" t="s">
        <v>13</v>
      </c>
    </row>
    <row r="18" spans="7:24" x14ac:dyDescent="0.25">
      <c r="H18" t="s">
        <v>14</v>
      </c>
      <c r="I18">
        <v>538</v>
      </c>
    </row>
    <row r="19" spans="7:24" x14ac:dyDescent="0.25">
      <c r="H19" t="s">
        <v>19</v>
      </c>
      <c r="I19">
        <v>25700</v>
      </c>
    </row>
    <row r="20" spans="7:24" x14ac:dyDescent="0.25">
      <c r="I20">
        <f>I19*I18</f>
        <v>13826600</v>
      </c>
    </row>
    <row r="22" spans="7:24" x14ac:dyDescent="0.25">
      <c r="G22" s="6"/>
      <c r="H22" s="6"/>
    </row>
    <row r="24" spans="7:24" x14ac:dyDescent="0.25">
      <c r="H24" t="s">
        <v>15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943BE-FC2A-4CA8-8F55-E00F6634241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V32" sqref="V3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2025-01-16T06:41:41Z</dcterms:modified>
</cp:coreProperties>
</file>