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S11" i="13" l="1"/>
  <c r="P7" i="19"/>
  <c r="Q5" i="4" l="1"/>
  <c r="Q3" i="4"/>
  <c r="S5" i="13"/>
  <c r="G32" i="4"/>
  <c r="G31" i="4"/>
  <c r="G29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B5" i="4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B3" i="4"/>
  <c r="C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<sst xmlns="http://schemas.openxmlformats.org/spreadsheetml/2006/main" count="49" uniqueCount="43">
  <si>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</si>
  <si>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</si>
  <si>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</si>
  <si>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</si>
  <si>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</si>
  <si>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</si>
  <si>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</si>
  <si>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</si>
  <si>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</si>
  <si>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</si>
  <si>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</si>
  <si>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</si>
  <si>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</si>
  <si>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</si>
  <si>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</si>
  <si>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</si>
  <si>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</si>
  <si>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</si>
  <si>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</si>
  <si>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</si>
  <si>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</si>
  <si>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</si>
  <si>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</si>
  <si>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</si>
  <si>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</si>
  <si>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</si>
  <si>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</si>
  <si>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</si>
  <si>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</si>
  <si>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</si>
  <si>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</si>
  <si>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</si>
  <si>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</si>
  <si>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</si>
  <si>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</si>
  <si>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</si>
  <si>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</si>
  <si>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</si>
  <si>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</si>
  <si>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</si>
  <si>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</si>
  <si>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Sion ) -  Sayali Santosh Tambe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</si>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</sst>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114300</xdr:rowOff>
    </xdr:from>
    <xdr:to>
      <xdr:col>14</xdr:col>
      <xdr:colOff>96097</xdr:colOff>
      <xdr:row>28</xdr:row>
      <xdr:rowOff>10255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225" y="114300"/>
          <a:ext cx="6068272" cy="5229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58009</xdr:colOff>
      <xdr:row>31</xdr:row>
      <xdr:rowOff>86402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154009" cy="4848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12</xdr:col>
      <xdr:colOff>524714</xdr:colOff>
      <xdr:row>28</xdr:row>
      <xdr:rowOff>162639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6011114" cy="51156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13</xdr:col>
      <xdr:colOff>267588</xdr:colOff>
      <xdr:row>34</xdr:row>
      <xdr:rowOff>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6363588" cy="5763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13</xdr:col>
      <xdr:colOff>48482</xdr:colOff>
      <xdr:row>35</xdr:row>
      <xdr:rowOff>181771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3000"/>
          <a:ext cx="6144482" cy="57062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20</xdr:col>
      <xdr:colOff>181851</xdr:colOff>
      <xdr:row>32</xdr:row>
      <xdr:rowOff>10324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81000"/>
          <a:ext cx="6277851" cy="572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2" zoomScaleNormal="100" workbookViewId="0">
      <selection activeCell="X39" sqref="X3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43" customFormat="1" x14ac:dyDescent="0.25">
      <c r="A3" s="41">
        <f t="shared" ref="A3:A9" si="0">N3</f>
        <v>0</v>
      </c>
      <c r="B3" s="41">
        <f t="shared" ref="B3:B9" si="1">Q3</f>
        <v>402.72727272727269</v>
      </c>
      <c r="C3" s="41">
        <f>B3*1.2</f>
        <v>483.2727272727272</v>
      </c>
      <c r="D3" s="41">
        <f t="shared" ref="D3:D9" si="2">C3*1.2</f>
        <v>579.92727272727257</v>
      </c>
      <c r="E3" s="42">
        <f t="shared" ref="E3:E9" si="3">R3</f>
        <v>7072000</v>
      </c>
      <c r="F3" s="41">
        <f t="shared" ref="F3:F9" si="4">ROUND((E3/B3),0)</f>
        <v>17560</v>
      </c>
      <c r="G3" s="41">
        <f t="shared" ref="G3:G9" si="5">ROUND((E3/C3),0)</f>
        <v>14634</v>
      </c>
      <c r="H3" s="41">
        <f t="shared" ref="H3:H9" si="6">ROUND((E3/D3),0)</f>
        <v>12195</v>
      </c>
      <c r="I3" s="41" t="e">
        <f>#REF!</f>
        <v>#REF!</v>
      </c>
      <c r="J3" s="41">
        <f t="shared" ref="J3:J9" si="7">S3</f>
        <v>0</v>
      </c>
      <c r="O3" s="43">
        <v>0</v>
      </c>
      <c r="P3" s="43">
        <v>443</v>
      </c>
      <c r="Q3" s="43">
        <f>P3/1.1</f>
        <v>402.72727272727269</v>
      </c>
      <c r="R3" s="44">
        <v>7072000</v>
      </c>
    </row>
    <row r="4" spans="1:20" x14ac:dyDescent="0.25">
      <c r="A4" s="4">
        <f t="shared" si="0"/>
        <v>0</v>
      </c>
      <c r="B4" s="4">
        <f t="shared" si="1"/>
        <v>369.16666666666669</v>
      </c>
      <c r="C4" s="4">
        <f t="shared" ref="C4:C9" si="8">B4*1.2</f>
        <v>443</v>
      </c>
      <c r="D4" s="4">
        <f t="shared" si="2"/>
        <v>531.6</v>
      </c>
      <c r="E4" s="5">
        <f t="shared" si="3"/>
        <v>6300000</v>
      </c>
      <c r="F4" s="9">
        <f t="shared" si="4"/>
        <v>17065</v>
      </c>
      <c r="G4" s="9">
        <f t="shared" si="5"/>
        <v>14221</v>
      </c>
      <c r="H4" s="9">
        <f t="shared" si="6"/>
        <v>11851</v>
      </c>
      <c r="I4" s="4" t="e">
        <f>#REF!</f>
        <v>#REF!</v>
      </c>
      <c r="J4" s="4">
        <f t="shared" si="7"/>
        <v>0</v>
      </c>
      <c r="O4">
        <v>0</v>
      </c>
      <c r="P4">
        <v>443</v>
      </c>
      <c r="Q4">
        <f t="shared" ref="Q4:Q9" si="9">P4/1.2</f>
        <v>369.16666666666669</v>
      </c>
      <c r="R4" s="2">
        <v>6300000</v>
      </c>
    </row>
    <row r="5" spans="1:20" s="43" customFormat="1" x14ac:dyDescent="0.25">
      <c r="A5" s="41">
        <f t="shared" si="0"/>
        <v>0</v>
      </c>
      <c r="B5" s="41">
        <f t="shared" si="1"/>
        <v>402.72727272727269</v>
      </c>
      <c r="C5" s="41">
        <f t="shared" si="8"/>
        <v>483.2727272727272</v>
      </c>
      <c r="D5" s="41">
        <f t="shared" si="2"/>
        <v>579.92727272727257</v>
      </c>
      <c r="E5" s="42">
        <f t="shared" si="3"/>
        <v>8400000</v>
      </c>
      <c r="F5" s="41">
        <f t="shared" si="4"/>
        <v>20858</v>
      </c>
      <c r="G5" s="41">
        <f t="shared" si="5"/>
        <v>17381</v>
      </c>
      <c r="H5" s="41">
        <f t="shared" si="6"/>
        <v>14485</v>
      </c>
      <c r="I5" s="41" t="e">
        <f>#REF!</f>
        <v>#REF!</v>
      </c>
      <c r="J5" s="41">
        <f t="shared" si="7"/>
        <v>0</v>
      </c>
      <c r="O5" s="43">
        <v>0</v>
      </c>
      <c r="P5" s="43">
        <v>443</v>
      </c>
      <c r="Q5" s="43">
        <f>P5/1.1</f>
        <v>402.72727272727269</v>
      </c>
      <c r="R5" s="44">
        <v>8400000</v>
      </c>
    </row>
    <row r="6" spans="1:20" x14ac:dyDescent="0.25">
      <c r="A6" s="4">
        <f t="shared" si="0"/>
        <v>0</v>
      </c>
      <c r="B6" s="4">
        <f t="shared" si="1"/>
        <v>680</v>
      </c>
      <c r="C6" s="4">
        <f t="shared" si="8"/>
        <v>816</v>
      </c>
      <c r="D6" s="4">
        <f t="shared" si="2"/>
        <v>979.19999999999993</v>
      </c>
      <c r="E6" s="5">
        <f t="shared" si="3"/>
        <v>9480000</v>
      </c>
      <c r="F6" s="9">
        <f t="shared" si="4"/>
        <v>13941</v>
      </c>
      <c r="G6" s="9">
        <f t="shared" si="5"/>
        <v>11618</v>
      </c>
      <c r="H6" s="9">
        <f t="shared" si="6"/>
        <v>9681</v>
      </c>
      <c r="I6" s="4" t="e">
        <f>#REF!</f>
        <v>#REF!</v>
      </c>
      <c r="J6" s="4">
        <f t="shared" si="7"/>
        <v>0</v>
      </c>
      <c r="O6">
        <v>0</v>
      </c>
      <c r="P6">
        <f t="shared" ref="P6:P9" si="10">O6/1.2</f>
        <v>0</v>
      </c>
      <c r="Q6">
        <v>680</v>
      </c>
      <c r="R6" s="2">
        <v>9480000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8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8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8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x14ac:dyDescent="0.25">
      <c r="A16" s="4">
        <f t="shared" ref="A16:A25" si="32">N16</f>
        <v>0</v>
      </c>
      <c r="B16" s="4">
        <f t="shared" ref="B16:B25" si="33">Q16</f>
        <v>468</v>
      </c>
      <c r="C16" s="4">
        <f t="shared" ref="C16:C25" si="34">B16*1.2</f>
        <v>561.6</v>
      </c>
      <c r="D16" s="4">
        <f t="shared" ref="D16:D25" si="35">C16*1.2</f>
        <v>673.92</v>
      </c>
      <c r="E16" s="5">
        <f t="shared" ref="E16:E25" si="36">R16</f>
        <v>8000000</v>
      </c>
      <c r="F16" s="9">
        <f t="shared" ref="F16:F25" si="37">ROUND((E16/B16),0)</f>
        <v>17094</v>
      </c>
      <c r="G16" s="9">
        <f t="shared" ref="G16:G25" si="38">ROUND((E16/C16),0)</f>
        <v>14245</v>
      </c>
      <c r="H16" s="9">
        <f t="shared" ref="H16:H25" si="39">ROUND((E16/D16),0)</f>
        <v>11871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468</v>
      </c>
      <c r="R16" s="2">
        <v>8000000</v>
      </c>
    </row>
    <row r="17" spans="1:25" s="43" customFormat="1" x14ac:dyDescent="0.25">
      <c r="A17" s="41">
        <f t="shared" si="32"/>
        <v>0</v>
      </c>
      <c r="B17" s="41">
        <f t="shared" si="33"/>
        <v>405</v>
      </c>
      <c r="C17" s="41">
        <f t="shared" si="34"/>
        <v>486</v>
      </c>
      <c r="D17" s="41">
        <f t="shared" si="35"/>
        <v>583.19999999999993</v>
      </c>
      <c r="E17" s="42">
        <f t="shared" si="36"/>
        <v>10500000</v>
      </c>
      <c r="F17" s="41">
        <f t="shared" si="37"/>
        <v>25926</v>
      </c>
      <c r="G17" s="41">
        <f t="shared" si="38"/>
        <v>21605</v>
      </c>
      <c r="H17" s="41">
        <f t="shared" si="39"/>
        <v>18004</v>
      </c>
      <c r="I17" s="41" t="e">
        <f>#REF!</f>
        <v>#REF!</v>
      </c>
      <c r="J17" s="41">
        <f t="shared" si="40"/>
        <v>0</v>
      </c>
      <c r="O17" s="43">
        <v>0</v>
      </c>
      <c r="P17" s="43">
        <f t="shared" si="41"/>
        <v>0</v>
      </c>
      <c r="Q17" s="43">
        <v>405</v>
      </c>
      <c r="R17" s="44">
        <v>10500000</v>
      </c>
    </row>
    <row r="18" spans="1:25" x14ac:dyDescent="0.25">
      <c r="A18" s="4">
        <f t="shared" si="32"/>
        <v>0</v>
      </c>
      <c r="B18" s="4">
        <f t="shared" si="33"/>
        <v>396</v>
      </c>
      <c r="C18" s="4">
        <f t="shared" si="34"/>
        <v>475.2</v>
      </c>
      <c r="D18" s="4">
        <f t="shared" si="35"/>
        <v>570.24</v>
      </c>
      <c r="E18" s="5">
        <f t="shared" si="36"/>
        <v>9000000</v>
      </c>
      <c r="F18" s="9">
        <f t="shared" si="37"/>
        <v>22727</v>
      </c>
      <c r="G18" s="9">
        <f t="shared" si="38"/>
        <v>18939</v>
      </c>
      <c r="H18" s="9">
        <f t="shared" si="39"/>
        <v>15783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396</v>
      </c>
      <c r="R18" s="2">
        <v>9000000</v>
      </c>
    </row>
    <row r="19" spans="1:25" s="43" customFormat="1" x14ac:dyDescent="0.25">
      <c r="A19" s="41">
        <f t="shared" ref="A19:A22" si="42">N19</f>
        <v>0</v>
      </c>
      <c r="B19" s="41">
        <f t="shared" ref="B19:B22" si="43">Q19</f>
        <v>403</v>
      </c>
      <c r="C19" s="41">
        <f t="shared" ref="C19:C22" si="44">B19*1.2</f>
        <v>483.59999999999997</v>
      </c>
      <c r="D19" s="41">
        <f t="shared" ref="D19:D22" si="45">C19*1.2</f>
        <v>580.31999999999994</v>
      </c>
      <c r="E19" s="42">
        <f t="shared" ref="E19:E22" si="46">R19</f>
        <v>9500000</v>
      </c>
      <c r="F19" s="41">
        <f t="shared" ref="F19:F22" si="47">ROUND((E19/B19),0)</f>
        <v>23573</v>
      </c>
      <c r="G19" s="41">
        <f t="shared" ref="G19:G22" si="48">ROUND((E19/C19),0)</f>
        <v>19644</v>
      </c>
      <c r="H19" s="41">
        <f t="shared" ref="H19:H22" si="49">ROUND((E19/D19),0)</f>
        <v>16370</v>
      </c>
      <c r="I19" s="41" t="e">
        <f>#REF!</f>
        <v>#REF!</v>
      </c>
      <c r="J19" s="41">
        <f t="shared" ref="J19:J22" si="50">S19</f>
        <v>0</v>
      </c>
      <c r="O19" s="43">
        <v>0</v>
      </c>
      <c r="P19" s="43">
        <f t="shared" ref="P19:P22" si="51">O19/1.2</f>
        <v>0</v>
      </c>
      <c r="Q19" s="43">
        <v>403</v>
      </c>
      <c r="R19" s="44">
        <v>9500000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ref="Q20:Q22" si="52">P20/1.2</f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1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22000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3000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19000</v>
      </c>
      <c r="X28" s="22"/>
    </row>
    <row r="29" spans="1:25" ht="15.75" x14ac:dyDescent="0.25">
      <c r="E29" t="s">
        <v>42</v>
      </c>
      <c r="F29" s="7">
        <v>36.770000000000003</v>
      </c>
      <c r="G29" s="6">
        <f>F29*10.764</f>
        <v>395.79228000000001</v>
      </c>
      <c r="H29" s="6"/>
      <c r="S29" s="10"/>
      <c r="T29" s="10"/>
      <c r="U29" s="17" t="s">
        <v>16</v>
      </c>
      <c r="V29" s="18"/>
      <c r="W29" s="19">
        <f>W27</f>
        <v>3000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</v>
      </c>
      <c r="X30" s="25">
        <v>2025</v>
      </c>
    </row>
    <row r="31" spans="1:25" ht="15.75" x14ac:dyDescent="0.25">
      <c r="F31" s="7">
        <v>40.450000000000003</v>
      </c>
      <c r="G31" s="6">
        <f>F31*10.764</f>
        <v>435.40379999999999</v>
      </c>
      <c r="S31" s="10"/>
      <c r="T31" s="10"/>
      <c r="U31" s="17" t="s">
        <v>18</v>
      </c>
      <c r="V31" s="23"/>
      <c r="W31" s="24">
        <f>W32-W30</f>
        <v>59</v>
      </c>
      <c r="X31" s="31">
        <v>2024</v>
      </c>
      <c r="Y31" t="s">
        <v>40</v>
      </c>
    </row>
    <row r="32" spans="1:25" ht="15.75" x14ac:dyDescent="0.25">
      <c r="G32">
        <f>G31/G29</f>
        <v>1.1000815882512918</v>
      </c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6" t="s">
        <v>41</v>
      </c>
      <c r="Q33" s="46"/>
      <c r="R33" s="46"/>
      <c r="S33" s="46"/>
      <c r="T33" s="47"/>
      <c r="U33" s="21" t="s">
        <v>20</v>
      </c>
      <c r="V33" s="23"/>
      <c r="W33" s="24">
        <f>90*W30/W32</f>
        <v>1.5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3000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19000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22000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396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8712000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8537760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6969600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1188000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18150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S44"/>
  <sheetViews>
    <sheetView topLeftCell="D7" zoomScaleNormal="100" workbookViewId="0">
      <selection activeCell="S8" sqref="S8:S11"/>
    </sheetView>
  </sheetViews>
  <sheetFormatPr defaultRowHeight="15" x14ac:dyDescent="0.25"/>
  <cols>
    <col min="19" max="19" width="13" customWidth="1"/>
  </cols>
  <sheetData>
    <row r="5" spans="18:19" x14ac:dyDescent="0.25">
      <c r="R5">
        <v>41.19</v>
      </c>
      <c r="S5">
        <f>R5*10.764</f>
        <v>443.36915999999997</v>
      </c>
    </row>
    <row r="8" spans="18:19" x14ac:dyDescent="0.25">
      <c r="S8">
        <v>6900000</v>
      </c>
    </row>
    <row r="9" spans="18:19" x14ac:dyDescent="0.25">
      <c r="S9">
        <v>142000</v>
      </c>
    </row>
    <row r="10" spans="18:19" x14ac:dyDescent="0.25">
      <c r="S10">
        <v>30000</v>
      </c>
    </row>
    <row r="11" spans="18:19" x14ac:dyDescent="0.25">
      <c r="S11">
        <f>SUM(S8:S10)</f>
        <v>7072000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S13" sqref="S13"/>
    </sheetView>
  </sheetViews>
  <sheetFormatPr defaultRowHeight="15" x14ac:dyDescent="0.25"/>
  <cols>
    <col min="19" max="19" width="11.4257812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opLeftCell="A3" zoomScaleNormal="100" workbookViewId="0">
      <selection activeCell="B23" sqref="A23:B24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D3" sqref="D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7" sqref="D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3" sqref="K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opLeftCell="D1" workbookViewId="0">
      <selection activeCell="P8" sqref="P8"/>
    </sheetView>
  </sheetViews>
  <sheetFormatPr defaultRowHeight="15" x14ac:dyDescent="0.25"/>
  <sheetData>
    <row r="1" spans="1:16" x14ac:dyDescent="0.25">
      <c r="A1" s="6"/>
    </row>
    <row r="7" spans="1:16" x14ac:dyDescent="0.25">
      <c r="O7">
        <v>63.2</v>
      </c>
      <c r="P7">
        <f>O7*10.764</f>
        <v>680.28480000000002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2025-01-16T11:34:26Z</dcterms:modified>
</cp:coreProperties>
</file>