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Pravin Khonde\"/>
    </mc:Choice>
  </mc:AlternateContent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 l="1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Q3" i="4" s="1"/>
  <c r="B3" i="4" s="1"/>
  <c r="J3" i="4"/>
  <c r="I3" i="4"/>
  <c r="E3" i="4"/>
  <c r="A3" i="4"/>
  <c r="P2" i="4"/>
  <c r="B2" i="4" s="1"/>
  <c r="J2" i="4"/>
  <c r="I2" i="4"/>
  <c r="E2" i="4"/>
  <c r="A2" i="4"/>
  <c r="F3" i="4" l="1"/>
  <c r="C3" i="4"/>
  <c r="F7" i="4"/>
  <c r="C7" i="4"/>
  <c r="F2" i="4"/>
  <c r="C2" i="4"/>
  <c r="F6" i="4"/>
  <c r="C6" i="4"/>
  <c r="F10" i="4"/>
  <c r="C10" i="4"/>
  <c r="F5" i="4"/>
  <c r="C5" i="4"/>
  <c r="F9" i="4"/>
  <c r="C9" i="4"/>
  <c r="F4" i="4"/>
  <c r="C4" i="4"/>
  <c r="F8" i="4"/>
  <c r="C8" i="4"/>
  <c r="P17" i="4"/>
  <c r="Q17" i="4" s="1"/>
  <c r="B17" i="4" s="1"/>
  <c r="C17" i="4" s="1"/>
  <c r="J17" i="4"/>
  <c r="I17" i="4"/>
  <c r="E17" i="4"/>
  <c r="A17" i="4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F14" i="4" l="1"/>
  <c r="F12" i="4"/>
  <c r="F16" i="4"/>
  <c r="F11" i="4"/>
  <c r="F13" i="4"/>
  <c r="F15" i="4"/>
  <c r="F17" i="4"/>
  <c r="G4" i="4"/>
  <c r="D4" i="4"/>
  <c r="H4" i="4" s="1"/>
  <c r="G5" i="4"/>
  <c r="D5" i="4"/>
  <c r="H5" i="4" s="1"/>
  <c r="D6" i="4"/>
  <c r="H6" i="4" s="1"/>
  <c r="G6" i="4"/>
  <c r="D7" i="4"/>
  <c r="H7" i="4" s="1"/>
  <c r="G7" i="4"/>
  <c r="D8" i="4"/>
  <c r="H8" i="4" s="1"/>
  <c r="G8" i="4"/>
  <c r="D9" i="4"/>
  <c r="H9" i="4" s="1"/>
  <c r="G9" i="4"/>
  <c r="D10" i="4"/>
  <c r="H10" i="4" s="1"/>
  <c r="G10" i="4"/>
  <c r="D2" i="4"/>
  <c r="H2" i="4" s="1"/>
  <c r="G2" i="4"/>
  <c r="G3" i="4"/>
  <c r="D3" i="4"/>
  <c r="H3" i="4" s="1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G12" i="4"/>
  <c r="D12" i="4"/>
  <c r="H12" i="4" s="1"/>
  <c r="G14" i="4"/>
  <c r="D14" i="4"/>
  <c r="H14" i="4" s="1"/>
  <c r="G16" i="4"/>
  <c r="D16" i="4"/>
  <c r="H16" i="4" s="1"/>
  <c r="C23" i="23"/>
  <c r="N8" i="24" l="1"/>
  <c r="N7" i="24"/>
  <c r="N6" i="24"/>
  <c r="N5" i="24"/>
  <c r="O29" i="2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C5" i="23"/>
  <c r="N13" i="24" l="1"/>
  <c r="F2" i="24"/>
  <c r="H2" i="24" s="1"/>
  <c r="E2" i="24"/>
  <c r="G2" i="24" s="1"/>
  <c r="N18" i="24"/>
  <c r="N17" i="24"/>
  <c r="N16" i="24"/>
  <c r="N12" i="24"/>
  <c r="I2" i="24" l="1"/>
  <c r="F30" i="24" l="1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0" i="23" l="1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1" i="23"/>
  <c r="C25" i="23"/>
  <c r="J19" i="4"/>
  <c r="I19" i="4"/>
  <c r="E19" i="4"/>
  <c r="A19" i="4"/>
  <c r="B19" i="4" l="1"/>
  <c r="C19" i="4" l="1"/>
  <c r="G19" i="4" s="1"/>
  <c r="F19" i="4"/>
  <c r="D19" i="4" l="1"/>
  <c r="H19" i="4" s="1"/>
</calcChain>
</file>

<file path=xl/sharedStrings.xml><?xml version="1.0" encoding="utf-8"?>
<sst xmlns="http://schemas.openxmlformats.org/spreadsheetml/2006/main" count="113" uniqueCount="89">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</sst>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3</xdr:row>
      <xdr:rowOff>31217</xdr:rowOff>
    </xdr:from>
    <xdr:to>
      <xdr:col>16</xdr:col>
      <xdr:colOff>21771</xdr:colOff>
      <xdr:row>35</xdr:row>
      <xdr:rowOff>91569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6893" y="602717"/>
          <a:ext cx="9642021" cy="58842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0</xdr:rowOff>
    </xdr:from>
    <xdr:to>
      <xdr:col>15</xdr:col>
      <xdr:colOff>542925</xdr:colOff>
      <xdr:row>32</xdr:row>
      <xdr:rowOff>123825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381000"/>
          <a:ext cx="9601200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178174</xdr:colOff>
      <xdr:row>28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29350" cy="540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8"/>
      <c r="B1" s="68"/>
      <c r="C1" s="68"/>
      <c r="D1" s="68"/>
      <c r="E1" s="68"/>
      <c r="F1" s="68"/>
      <c r="G1" s="72"/>
      <c r="H1" s="73"/>
      <c r="I1" s="71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15.75" thickBot="1">
      <c r="A2" s="68"/>
      <c r="B2" s="68"/>
      <c r="C2" s="68"/>
      <c r="D2" s="68">
        <f>40700*0.05</f>
        <v>2035</v>
      </c>
      <c r="E2" s="60">
        <f>C3+D2</f>
        <v>33835</v>
      </c>
      <c r="F2" s="68"/>
      <c r="G2" s="112" t="s">
        <v>69</v>
      </c>
      <c r="H2" s="113"/>
      <c r="I2" s="71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15.75" thickBot="1">
      <c r="A3" s="68"/>
      <c r="B3" s="40" t="s">
        <v>59</v>
      </c>
      <c r="C3" s="51">
        <v>31800</v>
      </c>
      <c r="D3" s="40"/>
      <c r="E3" s="40"/>
      <c r="F3" s="40"/>
      <c r="G3" s="74" t="s">
        <v>70</v>
      </c>
      <c r="H3" s="75" t="s">
        <v>71</v>
      </c>
      <c r="I3" s="76"/>
      <c r="J3" s="68"/>
      <c r="K3" s="77" t="s">
        <v>72</v>
      </c>
      <c r="L3" s="78"/>
      <c r="M3" s="68"/>
      <c r="N3" s="79" t="s">
        <v>73</v>
      </c>
      <c r="O3" s="80"/>
      <c r="P3" s="80"/>
      <c r="Q3" s="81"/>
      <c r="R3" s="68"/>
      <c r="S3" s="68"/>
    </row>
    <row r="4" spans="1:19" ht="27" thickBot="1">
      <c r="A4" s="68"/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J4" s="68"/>
      <c r="K4" s="85" t="s">
        <v>39</v>
      </c>
      <c r="L4" s="86" t="s">
        <v>40</v>
      </c>
      <c r="M4" s="68"/>
      <c r="N4" s="74" t="s">
        <v>70</v>
      </c>
      <c r="O4" s="87" t="s">
        <v>71</v>
      </c>
      <c r="P4" s="88"/>
      <c r="Q4" s="68"/>
      <c r="R4" s="68"/>
      <c r="S4" s="68"/>
    </row>
    <row r="5" spans="1:19" ht="15.75" thickBot="1">
      <c r="A5" s="68"/>
      <c r="B5" s="40" t="s">
        <v>74</v>
      </c>
      <c r="C5" s="55">
        <f>C3+C4</f>
        <v>31800</v>
      </c>
      <c r="D5" s="56" t="s">
        <v>61</v>
      </c>
      <c r="E5" s="57">
        <f>ROUND(C5/10.764,0)</f>
        <v>2954</v>
      </c>
      <c r="F5" s="56" t="s">
        <v>62</v>
      </c>
      <c r="G5" s="82">
        <v>2</v>
      </c>
      <c r="H5" s="83">
        <v>0</v>
      </c>
      <c r="I5" s="84">
        <v>100</v>
      </c>
      <c r="J5" s="68"/>
      <c r="K5" s="84">
        <v>2554.8123374210331</v>
      </c>
      <c r="L5" s="89">
        <v>2248.2348569305091</v>
      </c>
      <c r="M5" s="68"/>
      <c r="N5" s="82">
        <v>1</v>
      </c>
      <c r="O5" s="90">
        <v>0</v>
      </c>
      <c r="P5" s="84">
        <v>100</v>
      </c>
      <c r="Q5" s="68"/>
      <c r="R5" s="68"/>
      <c r="S5" s="68"/>
    </row>
    <row r="6" spans="1:19" ht="15.75" thickBot="1">
      <c r="A6" s="68"/>
      <c r="B6" s="40" t="s">
        <v>75</v>
      </c>
      <c r="C6" s="51">
        <v>9300</v>
      </c>
      <c r="D6" s="40"/>
      <c r="E6" s="40"/>
      <c r="F6" s="40"/>
      <c r="G6" s="82">
        <v>3</v>
      </c>
      <c r="H6" s="83">
        <v>5</v>
      </c>
      <c r="I6" s="84">
        <v>95</v>
      </c>
      <c r="J6" s="68"/>
      <c r="K6" s="91" t="s">
        <v>2</v>
      </c>
      <c r="L6" s="92" t="s">
        <v>42</v>
      </c>
      <c r="M6" s="68"/>
      <c r="N6" s="82">
        <v>2</v>
      </c>
      <c r="O6" s="90">
        <v>0</v>
      </c>
      <c r="P6" s="84">
        <v>100</v>
      </c>
      <c r="Q6" s="68"/>
      <c r="R6" s="68"/>
      <c r="S6" s="68"/>
    </row>
    <row r="7" spans="1:19" ht="15.75" thickBot="1">
      <c r="A7" s="68"/>
      <c r="B7" s="40" t="s">
        <v>76</v>
      </c>
      <c r="C7" s="55">
        <f>C5-C6</f>
        <v>22500</v>
      </c>
      <c r="D7" s="40"/>
      <c r="E7" s="40"/>
      <c r="F7" s="40"/>
      <c r="G7" s="82">
        <v>4</v>
      </c>
      <c r="H7" s="83">
        <v>5</v>
      </c>
      <c r="I7" s="93">
        <v>95</v>
      </c>
      <c r="J7" s="68"/>
      <c r="K7" s="84" t="s">
        <v>48</v>
      </c>
      <c r="L7" s="89" t="s">
        <v>49</v>
      </c>
      <c r="M7" s="68"/>
      <c r="N7" s="82">
        <v>3</v>
      </c>
      <c r="O7" s="90">
        <v>5</v>
      </c>
      <c r="P7" s="84">
        <v>95</v>
      </c>
      <c r="Q7" s="68"/>
      <c r="R7" s="68"/>
      <c r="S7" s="68"/>
    </row>
    <row r="8" spans="1:19" ht="15.75" thickBot="1">
      <c r="A8" s="68"/>
      <c r="B8" s="40" t="s">
        <v>77</v>
      </c>
      <c r="C8" s="94">
        <v>0.11</v>
      </c>
      <c r="D8" s="95">
        <f>1-C8</f>
        <v>0.89</v>
      </c>
      <c r="E8" s="40"/>
      <c r="F8" s="40"/>
      <c r="G8" s="82">
        <v>5</v>
      </c>
      <c r="H8" s="83">
        <v>5</v>
      </c>
      <c r="I8" s="93">
        <v>95</v>
      </c>
      <c r="J8" s="68"/>
      <c r="K8" s="84"/>
      <c r="L8" s="89"/>
      <c r="M8" s="68"/>
      <c r="N8" s="82">
        <v>4</v>
      </c>
      <c r="O8" s="90">
        <v>5</v>
      </c>
      <c r="P8" s="84">
        <v>95</v>
      </c>
      <c r="Q8" s="68"/>
      <c r="R8" s="68"/>
      <c r="S8" s="68"/>
    </row>
    <row r="9" spans="1:19" ht="15.75" thickBot="1">
      <c r="A9" s="68"/>
      <c r="B9" s="58" t="s">
        <v>78</v>
      </c>
      <c r="C9" s="68"/>
      <c r="D9" s="55">
        <f>ROUND(C7*D8,0)</f>
        <v>20025</v>
      </c>
      <c r="E9" s="40"/>
      <c r="F9" s="40"/>
      <c r="G9" s="82">
        <v>6</v>
      </c>
      <c r="H9" s="83">
        <v>6</v>
      </c>
      <c r="I9" s="93">
        <v>94</v>
      </c>
      <c r="J9" s="68"/>
      <c r="K9" s="96" t="s">
        <v>46</v>
      </c>
      <c r="L9" s="97">
        <v>0.05</v>
      </c>
      <c r="M9" s="68"/>
      <c r="N9" s="82">
        <v>5</v>
      </c>
      <c r="O9" s="90">
        <v>5</v>
      </c>
      <c r="P9" s="84">
        <v>95</v>
      </c>
      <c r="Q9" s="68"/>
      <c r="R9" s="68"/>
      <c r="S9" s="68"/>
    </row>
    <row r="10" spans="1:19" ht="15.75" thickBot="1">
      <c r="A10" s="68"/>
      <c r="B10" s="40" t="s">
        <v>79</v>
      </c>
      <c r="C10" s="55">
        <f>C6+D9</f>
        <v>29325</v>
      </c>
      <c r="D10" s="56" t="s">
        <v>61</v>
      </c>
      <c r="E10" s="57">
        <f>ROUND(C10/10.764,0)</f>
        <v>2724</v>
      </c>
      <c r="F10" s="56" t="s">
        <v>62</v>
      </c>
      <c r="G10" s="82">
        <v>7</v>
      </c>
      <c r="H10" s="83">
        <v>7</v>
      </c>
      <c r="I10" s="93">
        <v>93</v>
      </c>
      <c r="J10" s="68"/>
      <c r="K10" s="98" t="s">
        <v>52</v>
      </c>
      <c r="L10" s="97">
        <v>0.1</v>
      </c>
      <c r="M10" s="68"/>
      <c r="N10" s="82">
        <v>6</v>
      </c>
      <c r="O10" s="90">
        <v>6.5</v>
      </c>
      <c r="P10" s="84">
        <f t="shared" ref="P10:P63" si="0">P9-1.5</f>
        <v>93.5</v>
      </c>
      <c r="Q10" s="68"/>
      <c r="R10" s="68"/>
      <c r="S10" s="68"/>
    </row>
    <row r="11" spans="1:19" ht="15.75" thickBot="1">
      <c r="A11" s="68"/>
      <c r="B11" s="68"/>
      <c r="C11" s="59"/>
      <c r="D11" s="68"/>
      <c r="E11" s="68"/>
      <c r="F11" s="68"/>
      <c r="G11" s="82">
        <v>8</v>
      </c>
      <c r="H11" s="83">
        <v>8</v>
      </c>
      <c r="I11" s="93">
        <v>92</v>
      </c>
      <c r="J11" s="68"/>
      <c r="K11" s="84" t="s">
        <v>54</v>
      </c>
      <c r="L11" s="97">
        <v>0.15</v>
      </c>
      <c r="M11" s="68"/>
      <c r="N11" s="82">
        <v>7</v>
      </c>
      <c r="O11" s="90">
        <v>8</v>
      </c>
      <c r="P11" s="84">
        <f t="shared" si="0"/>
        <v>92</v>
      </c>
      <c r="Q11" s="68"/>
      <c r="R11" s="68"/>
      <c r="S11" s="68"/>
    </row>
    <row r="12" spans="1:19" ht="15.75" thickBot="1">
      <c r="A12" s="68"/>
      <c r="B12" s="46" t="s">
        <v>63</v>
      </c>
      <c r="C12" s="61">
        <v>2025</v>
      </c>
      <c r="D12" s="68"/>
      <c r="E12" s="60"/>
      <c r="F12" s="68"/>
      <c r="G12" s="82">
        <v>9</v>
      </c>
      <c r="H12" s="83">
        <v>9</v>
      </c>
      <c r="I12" s="93">
        <v>91</v>
      </c>
      <c r="J12" s="68"/>
      <c r="K12" s="99" t="s">
        <v>56</v>
      </c>
      <c r="L12" s="100">
        <v>0.2</v>
      </c>
      <c r="M12" s="68"/>
      <c r="N12" s="82">
        <v>8</v>
      </c>
      <c r="O12" s="90">
        <v>9.5</v>
      </c>
      <c r="P12" s="84">
        <f t="shared" si="0"/>
        <v>90.5</v>
      </c>
      <c r="Q12" s="68"/>
      <c r="R12" s="68"/>
      <c r="S12" s="68"/>
    </row>
    <row r="13" spans="1:19" ht="15.75" thickBot="1">
      <c r="A13" s="68"/>
      <c r="B13" s="46" t="s">
        <v>64</v>
      </c>
      <c r="C13" s="61">
        <v>2014</v>
      </c>
      <c r="D13" s="60"/>
      <c r="E13" s="68"/>
      <c r="F13" s="68"/>
      <c r="G13" s="82">
        <v>10</v>
      </c>
      <c r="H13" s="83">
        <v>10</v>
      </c>
      <c r="I13" s="93">
        <v>90</v>
      </c>
      <c r="J13" s="68"/>
      <c r="K13" s="101"/>
      <c r="L13" s="102"/>
      <c r="M13" s="68"/>
      <c r="N13" s="82">
        <v>9</v>
      </c>
      <c r="O13" s="90">
        <v>11</v>
      </c>
      <c r="P13" s="84">
        <f t="shared" si="0"/>
        <v>89</v>
      </c>
      <c r="Q13" s="68"/>
      <c r="R13" s="68"/>
      <c r="S13" s="68"/>
    </row>
    <row r="14" spans="1:19" ht="15.75" thickBot="1">
      <c r="A14" s="68"/>
      <c r="B14" s="46" t="s">
        <v>65</v>
      </c>
      <c r="C14" s="61">
        <f>C12-C13</f>
        <v>11</v>
      </c>
      <c r="D14" s="68"/>
      <c r="E14" s="68"/>
      <c r="F14" s="68"/>
      <c r="G14" s="82">
        <v>11</v>
      </c>
      <c r="H14" s="83">
        <v>11</v>
      </c>
      <c r="I14" s="93">
        <v>89</v>
      </c>
      <c r="J14" s="68"/>
      <c r="K14" s="103"/>
      <c r="L14" s="104"/>
      <c r="M14" s="68"/>
      <c r="N14" s="82">
        <v>10</v>
      </c>
      <c r="O14" s="90">
        <v>12.5</v>
      </c>
      <c r="P14" s="84">
        <f t="shared" si="0"/>
        <v>87.5</v>
      </c>
      <c r="Q14" s="68"/>
      <c r="R14" s="68"/>
      <c r="S14" s="68"/>
    </row>
    <row r="15" spans="1:19" ht="17.25" thickBot="1">
      <c r="A15" s="68"/>
      <c r="B15" s="105" t="s">
        <v>80</v>
      </c>
      <c r="C15" s="46">
        <f>60-C14</f>
        <v>49</v>
      </c>
      <c r="D15" s="68"/>
      <c r="E15" s="68"/>
      <c r="F15" s="68"/>
      <c r="G15" s="82">
        <v>12</v>
      </c>
      <c r="H15" s="83">
        <v>12</v>
      </c>
      <c r="I15" s="93">
        <v>88</v>
      </c>
      <c r="J15" s="68"/>
      <c r="K15" s="68"/>
      <c r="L15" s="68"/>
      <c r="M15" s="68"/>
      <c r="N15" s="82">
        <v>11</v>
      </c>
      <c r="O15" s="90">
        <v>14</v>
      </c>
      <c r="P15" s="84">
        <f t="shared" si="0"/>
        <v>86</v>
      </c>
      <c r="Q15" s="68"/>
      <c r="R15" s="68"/>
      <c r="S15" s="68"/>
    </row>
    <row r="16" spans="1:19" ht="15.75" thickBot="1">
      <c r="A16" s="68"/>
      <c r="B16" s="68"/>
      <c r="C16" s="68">
        <v>918</v>
      </c>
      <c r="D16" s="68"/>
      <c r="E16" s="60"/>
      <c r="F16" s="68"/>
      <c r="G16" s="82">
        <v>13</v>
      </c>
      <c r="H16" s="83">
        <v>13</v>
      </c>
      <c r="I16" s="93">
        <v>87</v>
      </c>
      <c r="J16" s="60"/>
      <c r="K16" s="68"/>
      <c r="L16" s="68"/>
      <c r="M16" s="68"/>
      <c r="N16" s="82">
        <v>12</v>
      </c>
      <c r="O16" s="90">
        <v>15.5</v>
      </c>
      <c r="P16" s="84">
        <f t="shared" si="0"/>
        <v>84.5</v>
      </c>
      <c r="Q16" s="68"/>
      <c r="R16" s="68"/>
      <c r="S16" s="68"/>
    </row>
    <row r="17" spans="1:19" ht="15.75" thickBot="1">
      <c r="A17" s="68"/>
      <c r="B17" s="68"/>
      <c r="C17" s="60">
        <f>C16*E10</f>
        <v>2500632</v>
      </c>
      <c r="D17" s="68"/>
      <c r="E17" s="68"/>
      <c r="F17" s="68"/>
      <c r="G17" s="82">
        <v>14</v>
      </c>
      <c r="H17" s="83">
        <v>14</v>
      </c>
      <c r="I17" s="93">
        <v>86</v>
      </c>
      <c r="J17" s="68"/>
      <c r="K17" s="60"/>
      <c r="L17" s="60"/>
      <c r="M17" s="68"/>
      <c r="N17" s="82">
        <v>13</v>
      </c>
      <c r="O17" s="90">
        <v>17</v>
      </c>
      <c r="P17" s="84">
        <f t="shared" si="0"/>
        <v>83</v>
      </c>
      <c r="Q17" s="68"/>
      <c r="R17" s="68"/>
      <c r="S17" s="68"/>
    </row>
    <row r="18" spans="1:19" ht="15.75" thickBot="1">
      <c r="A18" s="68"/>
      <c r="B18" s="68"/>
      <c r="C18" s="68"/>
      <c r="D18" s="68"/>
      <c r="E18" s="68"/>
      <c r="F18" s="68"/>
      <c r="G18" s="82">
        <v>15</v>
      </c>
      <c r="H18" s="83">
        <v>15</v>
      </c>
      <c r="I18" s="93">
        <v>85</v>
      </c>
      <c r="J18" s="60"/>
      <c r="K18" s="68"/>
      <c r="L18" s="60"/>
      <c r="M18" s="68"/>
      <c r="N18" s="82">
        <v>14</v>
      </c>
      <c r="O18" s="90">
        <v>18.5</v>
      </c>
      <c r="P18" s="84">
        <f t="shared" si="0"/>
        <v>81.5</v>
      </c>
      <c r="Q18" s="68"/>
      <c r="R18" s="68"/>
      <c r="S18" s="68"/>
    </row>
    <row r="19" spans="1:19" ht="15.75" thickBot="1">
      <c r="A19" s="68"/>
      <c r="B19" s="40"/>
      <c r="C19" s="51"/>
      <c r="D19" s="40"/>
      <c r="E19" s="40"/>
      <c r="F19" s="40"/>
      <c r="G19" s="82">
        <v>16</v>
      </c>
      <c r="H19" s="83">
        <v>16</v>
      </c>
      <c r="I19" s="93">
        <v>84</v>
      </c>
      <c r="J19" s="68"/>
      <c r="K19" s="68"/>
      <c r="L19" s="68"/>
      <c r="M19" s="68"/>
      <c r="N19" s="82">
        <v>15</v>
      </c>
      <c r="O19" s="90">
        <v>20</v>
      </c>
      <c r="P19" s="84">
        <f t="shared" si="0"/>
        <v>80</v>
      </c>
      <c r="Q19" s="68"/>
      <c r="R19" s="68"/>
      <c r="S19" s="68"/>
    </row>
    <row r="20" spans="1:19" ht="15.75" thickBot="1">
      <c r="A20" s="68"/>
      <c r="B20" s="40"/>
      <c r="C20" s="51"/>
      <c r="D20" s="40"/>
      <c r="E20" s="40"/>
      <c r="F20" s="40"/>
      <c r="G20" s="82">
        <v>17</v>
      </c>
      <c r="H20" s="83">
        <v>17</v>
      </c>
      <c r="I20" s="93">
        <v>83</v>
      </c>
      <c r="J20" s="68"/>
      <c r="K20" s="68"/>
      <c r="L20" s="68"/>
      <c r="M20" s="68"/>
      <c r="N20" s="82">
        <v>16</v>
      </c>
      <c r="O20" s="90">
        <v>21.5</v>
      </c>
      <c r="P20" s="84">
        <f t="shared" si="0"/>
        <v>78.5</v>
      </c>
      <c r="Q20" s="68"/>
      <c r="R20" s="68"/>
      <c r="S20" s="68"/>
    </row>
    <row r="21" spans="1:19" ht="15.75" thickBot="1">
      <c r="A21" s="68"/>
      <c r="B21" s="40"/>
      <c r="C21" s="55"/>
      <c r="D21" s="56"/>
      <c r="E21" s="57"/>
      <c r="F21" s="56"/>
      <c r="G21" s="82">
        <v>18</v>
      </c>
      <c r="H21" s="83">
        <v>18</v>
      </c>
      <c r="I21" s="93">
        <v>82</v>
      </c>
      <c r="J21" s="68"/>
      <c r="K21" s="68"/>
      <c r="L21" s="68"/>
      <c r="M21" s="68"/>
      <c r="N21" s="82">
        <v>17</v>
      </c>
      <c r="O21" s="90">
        <v>23</v>
      </c>
      <c r="P21" s="84">
        <f t="shared" si="0"/>
        <v>77</v>
      </c>
      <c r="Q21" s="68"/>
      <c r="R21" s="68"/>
      <c r="S21" s="68"/>
    </row>
    <row r="22" spans="1:19" ht="15.75" thickBot="1">
      <c r="A22" s="68"/>
      <c r="B22" s="40"/>
      <c r="C22" s="51"/>
      <c r="D22" s="40"/>
      <c r="E22" s="40"/>
      <c r="F22" s="40"/>
      <c r="G22" s="82">
        <v>19</v>
      </c>
      <c r="H22" s="83">
        <v>19</v>
      </c>
      <c r="I22" s="93">
        <v>81</v>
      </c>
      <c r="J22" s="68"/>
      <c r="K22" s="68"/>
      <c r="L22" s="68"/>
      <c r="M22" s="68"/>
      <c r="N22" s="82">
        <v>18</v>
      </c>
      <c r="O22" s="90">
        <v>24.5</v>
      </c>
      <c r="P22" s="84">
        <f t="shared" si="0"/>
        <v>75.5</v>
      </c>
      <c r="Q22" s="68"/>
      <c r="R22" s="68"/>
      <c r="S22" s="68"/>
    </row>
    <row r="23" spans="1:19" ht="15.75" thickBot="1">
      <c r="A23" s="68"/>
      <c r="B23" s="40"/>
      <c r="C23" s="51"/>
      <c r="D23" s="40"/>
      <c r="E23" s="40"/>
      <c r="F23" s="40"/>
      <c r="G23" s="82">
        <v>20</v>
      </c>
      <c r="H23" s="83">
        <v>20</v>
      </c>
      <c r="I23" s="93">
        <v>80</v>
      </c>
      <c r="J23" s="68"/>
      <c r="K23" s="68"/>
      <c r="L23" s="68"/>
      <c r="M23" s="68"/>
      <c r="N23" s="82">
        <v>19</v>
      </c>
      <c r="O23" s="90">
        <v>26</v>
      </c>
      <c r="P23" s="84">
        <f t="shared" si="0"/>
        <v>74</v>
      </c>
      <c r="Q23" s="68"/>
      <c r="R23" s="68"/>
      <c r="S23" s="68"/>
    </row>
    <row r="24" spans="1:19" ht="15.75" thickBot="1">
      <c r="A24" s="68"/>
      <c r="B24" s="58"/>
      <c r="C24" s="51"/>
      <c r="D24" s="40"/>
      <c r="E24" s="40"/>
      <c r="F24" s="40"/>
      <c r="G24" s="82">
        <v>21</v>
      </c>
      <c r="H24" s="83">
        <v>21</v>
      </c>
      <c r="I24" s="93">
        <v>79</v>
      </c>
      <c r="J24" s="68"/>
      <c r="K24" s="68"/>
      <c r="L24" s="68"/>
      <c r="M24" s="68"/>
      <c r="N24" s="82">
        <v>20</v>
      </c>
      <c r="O24" s="90">
        <v>27.5</v>
      </c>
      <c r="P24" s="84">
        <f t="shared" si="0"/>
        <v>72.5</v>
      </c>
      <c r="Q24" s="68"/>
      <c r="R24" s="68"/>
      <c r="S24" s="68"/>
    </row>
    <row r="25" spans="1:19" ht="15.75" thickBot="1">
      <c r="A25" s="68"/>
      <c r="B25" s="40"/>
      <c r="C25" s="55"/>
      <c r="D25" s="56"/>
      <c r="E25" s="57"/>
      <c r="F25" s="56"/>
      <c r="G25" s="82">
        <v>22</v>
      </c>
      <c r="H25" s="83">
        <v>22</v>
      </c>
      <c r="I25" s="93">
        <v>78</v>
      </c>
      <c r="J25" s="68"/>
      <c r="K25" s="68"/>
      <c r="L25" s="68"/>
      <c r="M25" s="68"/>
      <c r="N25" s="82">
        <v>21</v>
      </c>
      <c r="O25" s="90">
        <v>29</v>
      </c>
      <c r="P25" s="84">
        <f t="shared" si="0"/>
        <v>71</v>
      </c>
      <c r="Q25" s="68"/>
      <c r="R25" s="68"/>
      <c r="S25" s="68"/>
    </row>
    <row r="26" spans="1:19" ht="15.75" thickBot="1">
      <c r="A26" s="68"/>
      <c r="B26" s="68"/>
      <c r="C26" s="68"/>
      <c r="D26" s="68"/>
      <c r="E26" s="68"/>
      <c r="F26" s="68"/>
      <c r="G26" s="82">
        <v>23</v>
      </c>
      <c r="H26" s="83">
        <v>23</v>
      </c>
      <c r="I26" s="93">
        <v>77</v>
      </c>
      <c r="J26" s="68"/>
      <c r="K26" s="68"/>
      <c r="L26" s="68"/>
      <c r="M26" s="68"/>
      <c r="N26" s="82">
        <v>22</v>
      </c>
      <c r="O26" s="90">
        <v>30.5</v>
      </c>
      <c r="P26" s="84">
        <f t="shared" si="0"/>
        <v>69.5</v>
      </c>
      <c r="Q26" s="68"/>
      <c r="R26" s="68"/>
      <c r="S26" s="68"/>
    </row>
    <row r="27" spans="1:19" ht="15.75" thickBot="1">
      <c r="A27" s="68"/>
      <c r="B27" s="68"/>
      <c r="C27" s="68"/>
      <c r="D27" s="68"/>
      <c r="E27" s="68"/>
      <c r="F27" s="68"/>
      <c r="G27" s="82">
        <v>24</v>
      </c>
      <c r="H27" s="83">
        <v>24</v>
      </c>
      <c r="I27" s="93">
        <v>76</v>
      </c>
      <c r="J27" s="68"/>
      <c r="K27" s="68"/>
      <c r="L27" s="68"/>
      <c r="M27" s="68"/>
      <c r="N27" s="82">
        <v>23</v>
      </c>
      <c r="O27" s="90">
        <v>32</v>
      </c>
      <c r="P27" s="84">
        <f t="shared" si="0"/>
        <v>68</v>
      </c>
      <c r="Q27" s="68"/>
      <c r="R27" s="68"/>
      <c r="S27" s="68"/>
    </row>
    <row r="28" spans="1:19" ht="15.75" thickBot="1">
      <c r="A28" s="68"/>
      <c r="B28" s="68"/>
      <c r="C28" s="68"/>
      <c r="D28" s="68"/>
      <c r="E28" s="68"/>
      <c r="F28" s="68"/>
      <c r="G28" s="82">
        <v>25</v>
      </c>
      <c r="H28" s="83">
        <v>25</v>
      </c>
      <c r="I28" s="93">
        <v>75</v>
      </c>
      <c r="J28" s="68"/>
      <c r="K28" s="68"/>
      <c r="L28" s="68"/>
      <c r="M28" s="68"/>
      <c r="N28" s="82">
        <v>24</v>
      </c>
      <c r="O28" s="90">
        <v>33.5</v>
      </c>
      <c r="P28" s="84">
        <f t="shared" si="0"/>
        <v>66.5</v>
      </c>
      <c r="Q28" s="68"/>
      <c r="R28" s="68"/>
      <c r="S28" s="68"/>
    </row>
    <row r="29" spans="1:19" ht="15.75" thickBot="1">
      <c r="A29" s="68"/>
      <c r="B29" s="68"/>
      <c r="C29" s="68"/>
      <c r="D29" s="68"/>
      <c r="E29" s="68"/>
      <c r="F29" s="68"/>
      <c r="G29" s="82">
        <v>26</v>
      </c>
      <c r="H29" s="83">
        <v>26</v>
      </c>
      <c r="I29" s="93">
        <v>74</v>
      </c>
      <c r="J29" s="68"/>
      <c r="K29" s="68"/>
      <c r="L29" s="68"/>
      <c r="M29" s="68"/>
      <c r="N29" s="82">
        <v>25</v>
      </c>
      <c r="O29" s="90">
        <v>35</v>
      </c>
      <c r="P29" s="84">
        <f t="shared" si="0"/>
        <v>65</v>
      </c>
      <c r="Q29" s="68"/>
      <c r="R29" s="68"/>
      <c r="S29" s="68"/>
    </row>
    <row r="30" spans="1:19" ht="15.75" thickBot="1">
      <c r="A30" s="68"/>
      <c r="B30" s="68"/>
      <c r="C30" s="68"/>
      <c r="D30" s="68"/>
      <c r="E30" s="68"/>
      <c r="F30" s="68"/>
      <c r="G30" s="82">
        <v>27</v>
      </c>
      <c r="H30" s="83">
        <v>27</v>
      </c>
      <c r="I30" s="93">
        <v>73</v>
      </c>
      <c r="J30" s="68"/>
      <c r="K30" s="68"/>
      <c r="L30" s="68"/>
      <c r="M30" s="68"/>
      <c r="N30" s="82">
        <v>26</v>
      </c>
      <c r="O30" s="90">
        <v>36.5</v>
      </c>
      <c r="P30" s="84">
        <f t="shared" si="0"/>
        <v>63.5</v>
      </c>
      <c r="Q30" s="68"/>
      <c r="R30" s="68"/>
      <c r="S30" s="68"/>
    </row>
    <row r="31" spans="1:19" ht="15.75" thickBot="1">
      <c r="A31" s="40"/>
      <c r="B31" s="65"/>
      <c r="C31" s="40"/>
      <c r="D31" s="40"/>
      <c r="E31" s="40"/>
      <c r="F31" s="68"/>
      <c r="G31" s="82">
        <v>28</v>
      </c>
      <c r="H31" s="83">
        <v>28</v>
      </c>
      <c r="I31" s="93">
        <v>72</v>
      </c>
      <c r="J31" s="68"/>
      <c r="K31" s="68"/>
      <c r="L31" s="68"/>
      <c r="M31" s="68"/>
      <c r="N31" s="82">
        <v>27</v>
      </c>
      <c r="O31" s="90">
        <v>38</v>
      </c>
      <c r="P31" s="84">
        <f t="shared" si="0"/>
        <v>62</v>
      </c>
      <c r="Q31" s="68"/>
      <c r="R31" s="68"/>
      <c r="S31" s="68"/>
    </row>
    <row r="32" spans="1:19" ht="15.75" thickBot="1">
      <c r="A32" s="40"/>
      <c r="B32" s="51"/>
      <c r="C32" s="40"/>
      <c r="D32" s="40"/>
      <c r="E32" s="40"/>
      <c r="F32" s="68"/>
      <c r="G32" s="82">
        <v>29</v>
      </c>
      <c r="H32" s="83">
        <v>29</v>
      </c>
      <c r="I32" s="93">
        <v>71</v>
      </c>
      <c r="J32" s="68"/>
      <c r="K32" s="68"/>
      <c r="L32" s="68"/>
      <c r="M32" s="68"/>
      <c r="N32" s="82">
        <v>28</v>
      </c>
      <c r="O32" s="90">
        <v>39.5</v>
      </c>
      <c r="P32" s="84">
        <f t="shared" si="0"/>
        <v>60.5</v>
      </c>
      <c r="Q32" s="68"/>
      <c r="R32" s="68"/>
      <c r="S32" s="68"/>
    </row>
    <row r="33" spans="1:19" ht="15.75" thickBot="1">
      <c r="A33" s="40"/>
      <c r="B33" s="55"/>
      <c r="C33" s="56"/>
      <c r="D33" s="106"/>
      <c r="E33" s="56"/>
      <c r="F33" s="68"/>
      <c r="G33" s="82">
        <v>30</v>
      </c>
      <c r="H33" s="83">
        <v>30</v>
      </c>
      <c r="I33" s="93">
        <v>70</v>
      </c>
      <c r="J33" s="68"/>
      <c r="K33" s="68"/>
      <c r="L33" s="68"/>
      <c r="M33" s="68"/>
      <c r="N33" s="82">
        <v>29</v>
      </c>
      <c r="O33" s="90">
        <v>41</v>
      </c>
      <c r="P33" s="84">
        <f t="shared" si="0"/>
        <v>59</v>
      </c>
      <c r="Q33" s="68"/>
      <c r="R33" s="68"/>
      <c r="S33" s="68"/>
    </row>
    <row r="34" spans="1:19" ht="15.75" thickBot="1">
      <c r="A34" s="40"/>
      <c r="B34" s="51"/>
      <c r="C34" s="40"/>
      <c r="D34" s="40"/>
      <c r="E34" s="40"/>
      <c r="F34" s="68"/>
      <c r="G34" s="82">
        <v>31</v>
      </c>
      <c r="H34" s="83">
        <v>31</v>
      </c>
      <c r="I34" s="93">
        <v>69</v>
      </c>
      <c r="J34" s="68"/>
      <c r="K34" s="68"/>
      <c r="L34" s="68"/>
      <c r="M34" s="68"/>
      <c r="N34" s="82">
        <v>30</v>
      </c>
      <c r="O34" s="90">
        <v>42.5</v>
      </c>
      <c r="P34" s="84">
        <f t="shared" si="0"/>
        <v>57.5</v>
      </c>
      <c r="Q34" s="68"/>
      <c r="R34" s="68"/>
      <c r="S34" s="68"/>
    </row>
    <row r="35" spans="1:19" ht="15.75" thickBot="1">
      <c r="A35" s="40"/>
      <c r="B35" s="65"/>
      <c r="C35" s="40"/>
      <c r="D35" s="40"/>
      <c r="E35" s="40"/>
      <c r="F35" s="68"/>
      <c r="G35" s="82">
        <v>32</v>
      </c>
      <c r="H35" s="83">
        <v>32</v>
      </c>
      <c r="I35" s="93">
        <v>68</v>
      </c>
      <c r="J35" s="68"/>
      <c r="K35" s="68"/>
      <c r="L35" s="68"/>
      <c r="M35" s="68"/>
      <c r="N35" s="82">
        <v>31</v>
      </c>
      <c r="O35" s="90">
        <v>44</v>
      </c>
      <c r="P35" s="84">
        <f t="shared" si="0"/>
        <v>56</v>
      </c>
      <c r="Q35" s="68"/>
      <c r="R35" s="68"/>
      <c r="S35" s="68"/>
    </row>
    <row r="36" spans="1:19" ht="15.75" thickBot="1">
      <c r="A36" s="58"/>
      <c r="B36" s="51"/>
      <c r="C36" s="40"/>
      <c r="D36" s="40"/>
      <c r="E36" s="40"/>
      <c r="F36" s="68"/>
      <c r="G36" s="82">
        <v>33</v>
      </c>
      <c r="H36" s="83">
        <v>33</v>
      </c>
      <c r="I36" s="93">
        <v>67</v>
      </c>
      <c r="J36" s="68"/>
      <c r="K36" s="68"/>
      <c r="L36" s="68"/>
      <c r="M36" s="68"/>
      <c r="N36" s="82">
        <v>32</v>
      </c>
      <c r="O36" s="90">
        <v>45.5</v>
      </c>
      <c r="P36" s="84">
        <f t="shared" si="0"/>
        <v>54.5</v>
      </c>
      <c r="Q36" s="68"/>
      <c r="R36" s="68"/>
      <c r="S36" s="68"/>
    </row>
    <row r="37" spans="1:19" ht="15.75" thickBot="1">
      <c r="A37" s="40"/>
      <c r="B37" s="55"/>
      <c r="C37" s="56"/>
      <c r="D37" s="57"/>
      <c r="E37" s="56"/>
      <c r="F37" s="68"/>
      <c r="G37" s="82">
        <v>34</v>
      </c>
      <c r="H37" s="83">
        <v>34</v>
      </c>
      <c r="I37" s="93">
        <v>66</v>
      </c>
      <c r="J37" s="68"/>
      <c r="K37" s="68"/>
      <c r="L37" s="68"/>
      <c r="M37" s="68"/>
      <c r="N37" s="82">
        <v>33</v>
      </c>
      <c r="O37" s="90">
        <v>47</v>
      </c>
      <c r="P37" s="84">
        <f t="shared" si="0"/>
        <v>53</v>
      </c>
      <c r="Q37" s="68"/>
      <c r="R37" s="68"/>
      <c r="S37" s="68"/>
    </row>
    <row r="38" spans="1:19" ht="15.75" thickBot="1">
      <c r="A38" s="68"/>
      <c r="B38" s="68"/>
      <c r="C38" s="68"/>
      <c r="D38" s="68"/>
      <c r="E38" s="68"/>
      <c r="F38" s="68"/>
      <c r="G38" s="82">
        <v>35</v>
      </c>
      <c r="H38" s="83">
        <v>35</v>
      </c>
      <c r="I38" s="93">
        <v>65</v>
      </c>
      <c r="J38" s="68"/>
      <c r="K38" s="68"/>
      <c r="L38" s="68"/>
      <c r="M38" s="68"/>
      <c r="N38" s="82">
        <v>34</v>
      </c>
      <c r="O38" s="90">
        <v>48.5</v>
      </c>
      <c r="P38" s="84">
        <f t="shared" si="0"/>
        <v>51.5</v>
      </c>
      <c r="Q38" s="68"/>
      <c r="R38" s="68"/>
      <c r="S38" s="68"/>
    </row>
    <row r="39" spans="1:19" ht="15.75" thickBot="1">
      <c r="A39" s="68"/>
      <c r="B39" s="68"/>
      <c r="C39" s="68"/>
      <c r="D39" s="68"/>
      <c r="E39" s="68"/>
      <c r="F39" s="68"/>
      <c r="G39" s="82">
        <v>36</v>
      </c>
      <c r="H39" s="83">
        <v>36</v>
      </c>
      <c r="I39" s="93">
        <v>64</v>
      </c>
      <c r="J39" s="68"/>
      <c r="K39" s="68"/>
      <c r="L39" s="68"/>
      <c r="M39" s="68"/>
      <c r="N39" s="82">
        <v>35</v>
      </c>
      <c r="O39" s="90">
        <v>50</v>
      </c>
      <c r="P39" s="84">
        <f t="shared" si="0"/>
        <v>50</v>
      </c>
      <c r="Q39" s="68"/>
      <c r="R39" s="68"/>
      <c r="S39" s="68"/>
    </row>
    <row r="40" spans="1:19" ht="15.75" thickBot="1">
      <c r="A40" s="68"/>
      <c r="B40" s="68"/>
      <c r="C40" s="68"/>
      <c r="D40" s="68"/>
      <c r="E40" s="68"/>
      <c r="F40" s="68"/>
      <c r="G40" s="82">
        <v>37</v>
      </c>
      <c r="H40" s="83">
        <v>37</v>
      </c>
      <c r="I40" s="93">
        <v>63</v>
      </c>
      <c r="J40" s="68"/>
      <c r="K40" s="68"/>
      <c r="L40" s="68"/>
      <c r="M40" s="68"/>
      <c r="N40" s="82">
        <v>36</v>
      </c>
      <c r="O40" s="90">
        <v>51.5</v>
      </c>
      <c r="P40" s="84">
        <f t="shared" si="0"/>
        <v>48.5</v>
      </c>
      <c r="Q40" s="68"/>
      <c r="R40" s="68"/>
      <c r="S40" s="68"/>
    </row>
    <row r="41" spans="1:19" ht="15.75" thickBot="1">
      <c r="A41" s="68"/>
      <c r="B41" s="68"/>
      <c r="C41" s="68"/>
      <c r="D41" s="68"/>
      <c r="E41" s="68"/>
      <c r="F41" s="68"/>
      <c r="G41" s="82">
        <v>38</v>
      </c>
      <c r="H41" s="83">
        <v>38</v>
      </c>
      <c r="I41" s="93">
        <v>62</v>
      </c>
      <c r="J41" s="68"/>
      <c r="K41" s="68"/>
      <c r="L41" s="68"/>
      <c r="M41" s="68"/>
      <c r="N41" s="82">
        <v>37</v>
      </c>
      <c r="O41" s="90">
        <v>53</v>
      </c>
      <c r="P41" s="84">
        <f t="shared" si="0"/>
        <v>47</v>
      </c>
      <c r="Q41" s="68"/>
      <c r="R41" s="68"/>
      <c r="S41" s="68"/>
    </row>
    <row r="42" spans="1:19" ht="15.75" thickBot="1">
      <c r="A42" s="68"/>
      <c r="B42" s="68"/>
      <c r="C42" s="68"/>
      <c r="D42" s="68"/>
      <c r="E42" s="68"/>
      <c r="F42" s="68"/>
      <c r="G42" s="82">
        <v>39</v>
      </c>
      <c r="H42" s="83">
        <v>39</v>
      </c>
      <c r="I42" s="93">
        <v>61</v>
      </c>
      <c r="J42" s="68"/>
      <c r="K42" s="68"/>
      <c r="L42" s="68"/>
      <c r="M42" s="68"/>
      <c r="N42" s="82">
        <v>38</v>
      </c>
      <c r="O42" s="90">
        <v>54.5</v>
      </c>
      <c r="P42" s="84">
        <f t="shared" si="0"/>
        <v>45.5</v>
      </c>
      <c r="Q42" s="68"/>
      <c r="R42" s="68"/>
      <c r="S42" s="68"/>
    </row>
    <row r="43" spans="1:19" ht="15.75" thickBot="1">
      <c r="A43" s="68"/>
      <c r="B43" s="68"/>
      <c r="C43" s="68"/>
      <c r="D43" s="68"/>
      <c r="E43" s="68"/>
      <c r="F43" s="68"/>
      <c r="G43" s="82">
        <v>40</v>
      </c>
      <c r="H43" s="83">
        <v>40</v>
      </c>
      <c r="I43" s="93">
        <v>60</v>
      </c>
      <c r="J43" s="68"/>
      <c r="K43" s="68"/>
      <c r="L43" s="68"/>
      <c r="M43" s="68"/>
      <c r="N43" s="82">
        <v>39</v>
      </c>
      <c r="O43" s="90">
        <v>56</v>
      </c>
      <c r="P43" s="84">
        <f t="shared" si="0"/>
        <v>44</v>
      </c>
      <c r="Q43" s="68"/>
      <c r="R43" s="68"/>
      <c r="S43" s="68"/>
    </row>
    <row r="44" spans="1:19" ht="15.75" thickBot="1">
      <c r="A44" s="68"/>
      <c r="B44" s="68"/>
      <c r="C44" s="68"/>
      <c r="D44" s="68"/>
      <c r="E44" s="68"/>
      <c r="F44" s="68"/>
      <c r="G44" s="82">
        <v>41</v>
      </c>
      <c r="H44" s="83">
        <v>41</v>
      </c>
      <c r="I44" s="93">
        <v>59</v>
      </c>
      <c r="J44" s="68"/>
      <c r="K44" s="68"/>
      <c r="L44" s="68"/>
      <c r="M44" s="68"/>
      <c r="N44" s="82">
        <v>40</v>
      </c>
      <c r="O44" s="90">
        <v>57.5</v>
      </c>
      <c r="P44" s="84">
        <f t="shared" si="0"/>
        <v>42.5</v>
      </c>
      <c r="Q44" s="68"/>
      <c r="R44" s="68"/>
      <c r="S44" s="68"/>
    </row>
    <row r="45" spans="1:19" ht="15.75" thickBot="1">
      <c r="A45" s="68"/>
      <c r="B45" s="68"/>
      <c r="C45" s="68"/>
      <c r="D45" s="68"/>
      <c r="E45" s="68"/>
      <c r="F45" s="68"/>
      <c r="G45" s="82">
        <v>42</v>
      </c>
      <c r="H45" s="83">
        <v>42</v>
      </c>
      <c r="I45" s="93">
        <v>58</v>
      </c>
      <c r="J45" s="68"/>
      <c r="K45" s="68"/>
      <c r="L45" s="68"/>
      <c r="M45" s="68"/>
      <c r="N45" s="82">
        <v>41</v>
      </c>
      <c r="O45" s="90">
        <v>59</v>
      </c>
      <c r="P45" s="84">
        <f t="shared" si="0"/>
        <v>41</v>
      </c>
      <c r="Q45" s="68"/>
      <c r="R45" s="68"/>
      <c r="S45" s="68"/>
    </row>
    <row r="46" spans="1:19" ht="15.75" thickBot="1">
      <c r="A46" s="68"/>
      <c r="B46" s="68"/>
      <c r="C46" s="68"/>
      <c r="D46" s="68"/>
      <c r="E46" s="68"/>
      <c r="F46" s="68"/>
      <c r="G46" s="82">
        <v>43</v>
      </c>
      <c r="H46" s="83">
        <v>43</v>
      </c>
      <c r="I46" s="93">
        <v>57</v>
      </c>
      <c r="J46" s="68"/>
      <c r="K46" s="68"/>
      <c r="L46" s="68"/>
      <c r="M46" s="68"/>
      <c r="N46" s="82">
        <v>42</v>
      </c>
      <c r="O46" s="90">
        <v>60.5</v>
      </c>
      <c r="P46" s="84">
        <f t="shared" si="0"/>
        <v>39.5</v>
      </c>
      <c r="Q46" s="68"/>
      <c r="R46" s="68"/>
      <c r="S46" s="68"/>
    </row>
    <row r="47" spans="1:19" ht="15.75" thickBot="1">
      <c r="A47" s="68"/>
      <c r="B47" s="68"/>
      <c r="C47" s="68"/>
      <c r="D47" s="68"/>
      <c r="E47" s="68"/>
      <c r="F47" s="68"/>
      <c r="G47" s="82">
        <v>44</v>
      </c>
      <c r="H47" s="83">
        <v>44</v>
      </c>
      <c r="I47" s="93">
        <v>56</v>
      </c>
      <c r="J47" s="68"/>
      <c r="K47" s="68"/>
      <c r="L47" s="68"/>
      <c r="M47" s="68"/>
      <c r="N47" s="82">
        <v>43</v>
      </c>
      <c r="O47" s="90">
        <v>62</v>
      </c>
      <c r="P47" s="84">
        <f t="shared" si="0"/>
        <v>38</v>
      </c>
      <c r="Q47" s="68"/>
      <c r="R47" s="68"/>
      <c r="S47" s="68"/>
    </row>
    <row r="48" spans="1:19" ht="15.75" thickBot="1">
      <c r="A48" s="68"/>
      <c r="B48" s="68"/>
      <c r="C48" s="68"/>
      <c r="D48" s="68"/>
      <c r="E48" s="68"/>
      <c r="F48" s="68"/>
      <c r="G48" s="82">
        <v>45</v>
      </c>
      <c r="H48" s="83">
        <v>45</v>
      </c>
      <c r="I48" s="93">
        <v>55</v>
      </c>
      <c r="J48" s="68"/>
      <c r="K48" s="68"/>
      <c r="L48" s="68"/>
      <c r="M48" s="68"/>
      <c r="N48" s="82">
        <v>44</v>
      </c>
      <c r="O48" s="90">
        <v>63.5</v>
      </c>
      <c r="P48" s="84">
        <f t="shared" si="0"/>
        <v>36.5</v>
      </c>
      <c r="Q48" s="68"/>
      <c r="R48" s="68"/>
      <c r="S48" s="68"/>
    </row>
    <row r="49" spans="1:19" ht="15.75" thickBot="1">
      <c r="A49" s="68"/>
      <c r="B49" s="68"/>
      <c r="C49" s="68"/>
      <c r="D49" s="68"/>
      <c r="E49" s="68"/>
      <c r="F49" s="68"/>
      <c r="G49" s="82">
        <v>46</v>
      </c>
      <c r="H49" s="83">
        <v>46</v>
      </c>
      <c r="I49" s="93">
        <v>54</v>
      </c>
      <c r="J49" s="68"/>
      <c r="K49" s="68"/>
      <c r="L49" s="68"/>
      <c r="M49" s="68"/>
      <c r="N49" s="82">
        <v>45</v>
      </c>
      <c r="O49" s="90">
        <v>65</v>
      </c>
      <c r="P49" s="84">
        <f t="shared" si="0"/>
        <v>35</v>
      </c>
      <c r="Q49" s="68"/>
      <c r="R49" s="68"/>
      <c r="S49" s="68"/>
    </row>
    <row r="50" spans="1:19" ht="15.75" thickBot="1">
      <c r="A50" s="68"/>
      <c r="B50" s="68"/>
      <c r="C50" s="68"/>
      <c r="D50" s="68"/>
      <c r="E50" s="68"/>
      <c r="F50" s="68"/>
      <c r="G50" s="82">
        <v>47</v>
      </c>
      <c r="H50" s="83">
        <v>47</v>
      </c>
      <c r="I50" s="93">
        <v>53</v>
      </c>
      <c r="J50" s="68"/>
      <c r="K50" s="68"/>
      <c r="L50" s="68"/>
      <c r="M50" s="68"/>
      <c r="N50" s="82">
        <v>46</v>
      </c>
      <c r="O50" s="90">
        <v>66.5</v>
      </c>
      <c r="P50" s="84">
        <f t="shared" si="0"/>
        <v>33.5</v>
      </c>
      <c r="Q50" s="68"/>
      <c r="R50" s="68"/>
      <c r="S50" s="68"/>
    </row>
    <row r="51" spans="1:19" ht="15.75" thickBot="1">
      <c r="A51" s="68"/>
      <c r="B51" s="68"/>
      <c r="C51" s="68"/>
      <c r="D51" s="68"/>
      <c r="E51" s="68"/>
      <c r="F51" s="68"/>
      <c r="G51" s="82">
        <v>48</v>
      </c>
      <c r="H51" s="83">
        <v>48</v>
      </c>
      <c r="I51" s="93">
        <v>52</v>
      </c>
      <c r="J51" s="68"/>
      <c r="K51" s="68"/>
      <c r="L51" s="68"/>
      <c r="M51" s="68"/>
      <c r="N51" s="82">
        <v>47</v>
      </c>
      <c r="O51" s="90">
        <v>68</v>
      </c>
      <c r="P51" s="84">
        <f t="shared" si="0"/>
        <v>32</v>
      </c>
      <c r="Q51" s="68"/>
      <c r="R51" s="68"/>
      <c r="S51" s="68"/>
    </row>
    <row r="52" spans="1:19" ht="15.75" thickBot="1">
      <c r="A52" s="68"/>
      <c r="B52" s="68"/>
      <c r="C52" s="68"/>
      <c r="D52" s="68"/>
      <c r="E52" s="68"/>
      <c r="F52" s="68"/>
      <c r="G52" s="82">
        <v>49</v>
      </c>
      <c r="H52" s="83">
        <v>49</v>
      </c>
      <c r="I52" s="93">
        <v>51</v>
      </c>
      <c r="J52" s="68"/>
      <c r="K52" s="68"/>
      <c r="L52" s="68"/>
      <c r="M52" s="68"/>
      <c r="N52" s="82">
        <v>48</v>
      </c>
      <c r="O52" s="90">
        <v>69.5</v>
      </c>
      <c r="P52" s="84">
        <f t="shared" si="0"/>
        <v>30.5</v>
      </c>
      <c r="Q52" s="68"/>
      <c r="R52" s="68"/>
      <c r="S52" s="68"/>
    </row>
    <row r="53" spans="1:19" ht="15.75" thickBot="1">
      <c r="A53" s="68"/>
      <c r="B53" s="68"/>
      <c r="C53" s="68"/>
      <c r="D53" s="68"/>
      <c r="E53" s="68"/>
      <c r="F53" s="68"/>
      <c r="G53" s="82">
        <v>50</v>
      </c>
      <c r="H53" s="83">
        <v>50</v>
      </c>
      <c r="I53" s="93">
        <v>50</v>
      </c>
      <c r="J53" s="68"/>
      <c r="K53" s="68"/>
      <c r="L53" s="68"/>
      <c r="M53" s="68"/>
      <c r="N53" s="82">
        <v>49</v>
      </c>
      <c r="O53" s="90">
        <v>71</v>
      </c>
      <c r="P53" s="84">
        <f t="shared" si="0"/>
        <v>29</v>
      </c>
      <c r="Q53" s="68"/>
      <c r="R53" s="68"/>
      <c r="S53" s="68"/>
    </row>
    <row r="54" spans="1:19" ht="15.75" thickBot="1">
      <c r="A54" s="68"/>
      <c r="B54" s="68"/>
      <c r="C54" s="68"/>
      <c r="D54" s="68"/>
      <c r="E54" s="68"/>
      <c r="F54" s="68"/>
      <c r="G54" s="82">
        <v>51</v>
      </c>
      <c r="H54" s="83">
        <v>51</v>
      </c>
      <c r="I54" s="93">
        <v>49</v>
      </c>
      <c r="J54" s="68"/>
      <c r="K54" s="68"/>
      <c r="L54" s="68"/>
      <c r="M54" s="68"/>
      <c r="N54" s="82">
        <v>50</v>
      </c>
      <c r="O54" s="90">
        <v>72.5</v>
      </c>
      <c r="P54" s="84">
        <f t="shared" si="0"/>
        <v>27.5</v>
      </c>
      <c r="Q54" s="68"/>
      <c r="R54" s="68"/>
      <c r="S54" s="68"/>
    </row>
    <row r="55" spans="1:19" ht="15.75" thickBot="1">
      <c r="A55" s="68"/>
      <c r="B55" s="68"/>
      <c r="C55" s="68"/>
      <c r="D55" s="68"/>
      <c r="E55" s="68"/>
      <c r="F55" s="68"/>
      <c r="G55" s="82">
        <v>52</v>
      </c>
      <c r="H55" s="83">
        <v>52</v>
      </c>
      <c r="I55" s="93">
        <v>48</v>
      </c>
      <c r="J55" s="68"/>
      <c r="K55" s="68"/>
      <c r="L55" s="68"/>
      <c r="M55" s="68"/>
      <c r="N55" s="82">
        <v>51</v>
      </c>
      <c r="O55" s="90">
        <v>74</v>
      </c>
      <c r="P55" s="84">
        <f t="shared" si="0"/>
        <v>26</v>
      </c>
      <c r="Q55" s="68"/>
      <c r="R55" s="68"/>
      <c r="S55" s="68"/>
    </row>
    <row r="56" spans="1:19" ht="15.75" thickBot="1">
      <c r="A56" s="68"/>
      <c r="B56" s="68"/>
      <c r="C56" s="68"/>
      <c r="D56" s="68"/>
      <c r="E56" s="68"/>
      <c r="F56" s="68"/>
      <c r="G56" s="82">
        <v>53</v>
      </c>
      <c r="H56" s="83">
        <v>53</v>
      </c>
      <c r="I56" s="93">
        <v>47</v>
      </c>
      <c r="J56" s="68"/>
      <c r="K56" s="68"/>
      <c r="L56" s="68"/>
      <c r="M56" s="68"/>
      <c r="N56" s="82">
        <v>52</v>
      </c>
      <c r="O56" s="90">
        <v>75.5</v>
      </c>
      <c r="P56" s="84">
        <f t="shared" si="0"/>
        <v>24.5</v>
      </c>
      <c r="Q56" s="68"/>
      <c r="R56" s="68"/>
      <c r="S56" s="68"/>
    </row>
    <row r="57" spans="1:19" ht="15.75" thickBot="1">
      <c r="A57" s="68"/>
      <c r="B57" s="68"/>
      <c r="C57" s="68"/>
      <c r="D57" s="68"/>
      <c r="E57" s="68"/>
      <c r="F57" s="68"/>
      <c r="G57" s="82">
        <v>54</v>
      </c>
      <c r="H57" s="83">
        <v>54</v>
      </c>
      <c r="I57" s="93">
        <v>46</v>
      </c>
      <c r="J57" s="68"/>
      <c r="K57" s="68"/>
      <c r="L57" s="68"/>
      <c r="M57" s="68"/>
      <c r="N57" s="82">
        <v>53</v>
      </c>
      <c r="O57" s="90">
        <v>77</v>
      </c>
      <c r="P57" s="84">
        <f t="shared" si="0"/>
        <v>23</v>
      </c>
      <c r="Q57" s="68"/>
      <c r="R57" s="68"/>
      <c r="S57" s="68"/>
    </row>
    <row r="58" spans="1:19" ht="15.75" thickBot="1">
      <c r="A58" s="68"/>
      <c r="B58" s="68"/>
      <c r="C58" s="68"/>
      <c r="D58" s="68"/>
      <c r="E58" s="68"/>
      <c r="F58" s="68"/>
      <c r="G58" s="82">
        <v>55</v>
      </c>
      <c r="H58" s="83">
        <v>55</v>
      </c>
      <c r="I58" s="93">
        <v>45</v>
      </c>
      <c r="J58" s="68"/>
      <c r="K58" s="68"/>
      <c r="L58" s="68"/>
      <c r="M58" s="68"/>
      <c r="N58" s="82">
        <v>54</v>
      </c>
      <c r="O58" s="90">
        <v>78.5</v>
      </c>
      <c r="P58" s="84">
        <f t="shared" si="0"/>
        <v>21.5</v>
      </c>
      <c r="Q58" s="68"/>
      <c r="R58" s="68"/>
      <c r="S58" s="68"/>
    </row>
    <row r="59" spans="1:19" ht="15.75" thickBot="1">
      <c r="A59" s="68"/>
      <c r="B59" s="68"/>
      <c r="C59" s="68"/>
      <c r="D59" s="68"/>
      <c r="E59" s="68"/>
      <c r="F59" s="68"/>
      <c r="G59" s="82">
        <v>56</v>
      </c>
      <c r="H59" s="83">
        <v>56</v>
      </c>
      <c r="I59" s="93">
        <v>44</v>
      </c>
      <c r="J59" s="68"/>
      <c r="K59" s="68"/>
      <c r="L59" s="68"/>
      <c r="M59" s="68"/>
      <c r="N59" s="82">
        <v>55</v>
      </c>
      <c r="O59" s="90">
        <v>80</v>
      </c>
      <c r="P59" s="84">
        <f t="shared" si="0"/>
        <v>20</v>
      </c>
      <c r="Q59" s="68"/>
      <c r="R59" s="68"/>
      <c r="S59" s="68"/>
    </row>
    <row r="60" spans="1:19" ht="15.75" thickBot="1">
      <c r="A60" s="68"/>
      <c r="B60" s="68"/>
      <c r="C60" s="68"/>
      <c r="D60" s="68"/>
      <c r="E60" s="68"/>
      <c r="F60" s="68"/>
      <c r="G60" s="82">
        <v>57</v>
      </c>
      <c r="H60" s="83">
        <v>57</v>
      </c>
      <c r="I60" s="93">
        <v>43</v>
      </c>
      <c r="J60" s="68"/>
      <c r="K60" s="68"/>
      <c r="L60" s="68"/>
      <c r="M60" s="68"/>
      <c r="N60" s="82">
        <v>56</v>
      </c>
      <c r="O60" s="90">
        <v>81.5</v>
      </c>
      <c r="P60" s="84">
        <f t="shared" si="0"/>
        <v>18.5</v>
      </c>
      <c r="Q60" s="68"/>
      <c r="R60" s="68"/>
      <c r="S60" s="68"/>
    </row>
    <row r="61" spans="1:19" ht="15.75" thickBot="1">
      <c r="A61" s="68"/>
      <c r="B61" s="68"/>
      <c r="C61" s="68"/>
      <c r="D61" s="68"/>
      <c r="E61" s="68"/>
      <c r="F61" s="68"/>
      <c r="G61" s="82">
        <v>58</v>
      </c>
      <c r="H61" s="83">
        <v>58</v>
      </c>
      <c r="I61" s="93">
        <v>42</v>
      </c>
      <c r="J61" s="68"/>
      <c r="K61" s="68"/>
      <c r="L61" s="68"/>
      <c r="M61" s="68"/>
      <c r="N61" s="82">
        <v>57</v>
      </c>
      <c r="O61" s="90">
        <v>83</v>
      </c>
      <c r="P61" s="84">
        <f t="shared" si="0"/>
        <v>17</v>
      </c>
      <c r="Q61" s="68"/>
      <c r="R61" s="68"/>
      <c r="S61" s="68"/>
    </row>
    <row r="62" spans="1:19" ht="15.75" thickBot="1">
      <c r="A62" s="68"/>
      <c r="B62" s="68"/>
      <c r="C62" s="68"/>
      <c r="D62" s="68"/>
      <c r="E62" s="68"/>
      <c r="F62" s="68"/>
      <c r="G62" s="82">
        <v>59</v>
      </c>
      <c r="H62" s="83">
        <v>59</v>
      </c>
      <c r="I62" s="93">
        <v>41</v>
      </c>
      <c r="J62" s="68"/>
      <c r="K62" s="68"/>
      <c r="L62" s="68"/>
      <c r="M62" s="68"/>
      <c r="N62" s="82">
        <v>58</v>
      </c>
      <c r="O62" s="90">
        <v>84.5</v>
      </c>
      <c r="P62" s="84">
        <f t="shared" si="0"/>
        <v>15.5</v>
      </c>
      <c r="Q62" s="68"/>
      <c r="R62" s="68"/>
      <c r="S62" s="68"/>
    </row>
    <row r="63" spans="1:19" ht="15.75" thickBot="1">
      <c r="A63" s="68"/>
      <c r="B63" s="68"/>
      <c r="C63" s="68"/>
      <c r="D63" s="68"/>
      <c r="E63" s="68"/>
      <c r="F63" s="68"/>
      <c r="G63" s="82">
        <v>60</v>
      </c>
      <c r="H63" s="83">
        <v>60</v>
      </c>
      <c r="I63" s="93">
        <v>40</v>
      </c>
      <c r="J63" s="68"/>
      <c r="K63" s="68"/>
      <c r="L63" s="68"/>
      <c r="M63" s="68"/>
      <c r="N63" s="82">
        <v>59</v>
      </c>
      <c r="O63" s="90">
        <v>85</v>
      </c>
      <c r="P63" s="99">
        <f t="shared" si="0"/>
        <v>14</v>
      </c>
      <c r="Q63" s="68"/>
      <c r="R63" s="68"/>
      <c r="S63" s="68"/>
    </row>
    <row r="64" spans="1:19" ht="15.75" thickBot="1">
      <c r="A64" s="68"/>
      <c r="B64" s="68"/>
      <c r="C64" s="68"/>
      <c r="D64" s="68"/>
      <c r="E64" s="68"/>
      <c r="F64" s="68"/>
      <c r="G64" s="82">
        <v>61</v>
      </c>
      <c r="H64" s="83">
        <v>61</v>
      </c>
      <c r="I64" s="93">
        <v>39</v>
      </c>
      <c r="J64" s="68"/>
      <c r="K64" s="68"/>
      <c r="L64" s="68"/>
      <c r="M64" s="68"/>
      <c r="N64" s="82">
        <v>60</v>
      </c>
      <c r="O64" s="68"/>
      <c r="P64" s="68"/>
      <c r="Q64" s="68"/>
      <c r="R64" s="68"/>
      <c r="S64" s="68"/>
    </row>
    <row r="65" spans="1:19" ht="15.75" thickBot="1">
      <c r="A65" s="68"/>
      <c r="B65" s="68"/>
      <c r="C65" s="68"/>
      <c r="D65" s="68"/>
      <c r="E65" s="68"/>
      <c r="F65" s="68"/>
      <c r="G65" s="82">
        <v>62</v>
      </c>
      <c r="H65" s="83">
        <v>62</v>
      </c>
      <c r="I65" s="93">
        <v>38</v>
      </c>
      <c r="J65" s="68"/>
      <c r="K65" s="68"/>
      <c r="L65" s="68"/>
      <c r="M65" s="68"/>
      <c r="N65" s="82">
        <v>61</v>
      </c>
      <c r="O65" s="107"/>
      <c r="P65" s="68"/>
      <c r="Q65" s="68"/>
      <c r="R65" s="68"/>
      <c r="S65" s="68"/>
    </row>
    <row r="66" spans="1:19" ht="15.75" thickBot="1">
      <c r="A66" s="68"/>
      <c r="B66" s="68"/>
      <c r="C66" s="68"/>
      <c r="D66" s="68"/>
      <c r="E66" s="68"/>
      <c r="F66" s="68"/>
      <c r="G66" s="82">
        <v>63</v>
      </c>
      <c r="H66" s="83">
        <v>63</v>
      </c>
      <c r="I66" s="93">
        <v>37</v>
      </c>
      <c r="J66" s="68"/>
      <c r="K66" s="68"/>
      <c r="L66" s="68"/>
      <c r="M66" s="68"/>
      <c r="N66" s="82">
        <v>62</v>
      </c>
      <c r="O66" s="107"/>
      <c r="P66" s="68"/>
      <c r="Q66" s="68"/>
      <c r="R66" s="68"/>
      <c r="S66" s="68"/>
    </row>
    <row r="67" spans="1:19" ht="15.75" thickBot="1">
      <c r="A67" s="68"/>
      <c r="B67" s="68"/>
      <c r="C67" s="68"/>
      <c r="D67" s="68"/>
      <c r="E67" s="68"/>
      <c r="F67" s="68"/>
      <c r="G67" s="82">
        <v>64</v>
      </c>
      <c r="H67" s="83">
        <v>64</v>
      </c>
      <c r="I67" s="93">
        <v>36</v>
      </c>
      <c r="J67" s="68"/>
      <c r="K67" s="68"/>
      <c r="L67" s="68"/>
      <c r="M67" s="68"/>
      <c r="N67" s="82">
        <v>63</v>
      </c>
      <c r="O67" s="107"/>
      <c r="P67" s="68"/>
      <c r="Q67" s="68"/>
      <c r="R67" s="68"/>
      <c r="S67" s="68"/>
    </row>
    <row r="68" spans="1:19" ht="15.75" thickBot="1">
      <c r="A68" s="68"/>
      <c r="B68" s="68"/>
      <c r="C68" s="68"/>
      <c r="D68" s="68"/>
      <c r="E68" s="68"/>
      <c r="F68" s="68"/>
      <c r="G68" s="82">
        <v>65</v>
      </c>
      <c r="H68" s="83">
        <v>65</v>
      </c>
      <c r="I68" s="93">
        <v>35</v>
      </c>
      <c r="J68" s="68"/>
      <c r="K68" s="68"/>
      <c r="L68" s="68"/>
      <c r="M68" s="68"/>
      <c r="N68" s="82">
        <v>64</v>
      </c>
      <c r="O68" s="107"/>
      <c r="P68" s="68"/>
      <c r="Q68" s="68"/>
      <c r="R68" s="68"/>
      <c r="S68" s="68"/>
    </row>
    <row r="69" spans="1:19" ht="15.75" thickBot="1">
      <c r="A69" s="68"/>
      <c r="B69" s="68"/>
      <c r="C69" s="68"/>
      <c r="D69" s="68"/>
      <c r="E69" s="68"/>
      <c r="F69" s="68"/>
      <c r="G69" s="82">
        <v>66</v>
      </c>
      <c r="H69" s="83">
        <v>66</v>
      </c>
      <c r="I69" s="93">
        <v>34</v>
      </c>
      <c r="J69" s="68"/>
      <c r="K69" s="68"/>
      <c r="L69" s="68"/>
      <c r="M69" s="68"/>
      <c r="N69" s="82">
        <v>65</v>
      </c>
      <c r="O69" s="107"/>
      <c r="P69" s="68"/>
      <c r="Q69" s="68"/>
      <c r="R69" s="68"/>
      <c r="S69" s="68"/>
    </row>
    <row r="70" spans="1:19" ht="15.75" thickBot="1">
      <c r="A70" s="68"/>
      <c r="B70" s="68"/>
      <c r="C70" s="68"/>
      <c r="D70" s="68"/>
      <c r="E70" s="68"/>
      <c r="F70" s="68"/>
      <c r="G70" s="82">
        <v>67</v>
      </c>
      <c r="H70" s="83">
        <v>67</v>
      </c>
      <c r="I70" s="93">
        <v>33</v>
      </c>
      <c r="J70" s="68"/>
      <c r="K70" s="68"/>
      <c r="L70" s="68"/>
      <c r="M70" s="68"/>
      <c r="N70" s="82">
        <v>66</v>
      </c>
      <c r="O70" s="107"/>
      <c r="P70" s="68"/>
      <c r="Q70" s="68"/>
      <c r="R70" s="68"/>
      <c r="S70" s="68"/>
    </row>
    <row r="71" spans="1:19" ht="15.75" thickBot="1">
      <c r="A71" s="68"/>
      <c r="B71" s="68"/>
      <c r="C71" s="68"/>
      <c r="D71" s="68"/>
      <c r="E71" s="68"/>
      <c r="F71" s="68"/>
      <c r="G71" s="82">
        <v>68</v>
      </c>
      <c r="H71" s="83">
        <v>68</v>
      </c>
      <c r="I71" s="93">
        <v>32</v>
      </c>
      <c r="J71" s="68"/>
      <c r="K71" s="68"/>
      <c r="L71" s="68"/>
      <c r="M71" s="68"/>
      <c r="N71" s="82">
        <v>67</v>
      </c>
      <c r="O71" s="107"/>
      <c r="P71" s="68"/>
      <c r="Q71" s="68"/>
      <c r="R71" s="68"/>
      <c r="S71" s="68"/>
    </row>
    <row r="72" spans="1:19" ht="15.75" thickBot="1">
      <c r="A72" s="68"/>
      <c r="B72" s="68"/>
      <c r="C72" s="68"/>
      <c r="D72" s="68"/>
      <c r="E72" s="68"/>
      <c r="F72" s="68"/>
      <c r="G72" s="82">
        <v>69</v>
      </c>
      <c r="H72" s="83">
        <v>69</v>
      </c>
      <c r="I72" s="93">
        <v>31</v>
      </c>
      <c r="J72" s="68"/>
      <c r="K72" s="68"/>
      <c r="L72" s="68"/>
      <c r="M72" s="68"/>
      <c r="N72" s="82">
        <v>68</v>
      </c>
      <c r="O72" s="107"/>
      <c r="P72" s="68"/>
      <c r="Q72" s="68"/>
      <c r="R72" s="68"/>
      <c r="S72" s="68"/>
    </row>
    <row r="73" spans="1:19" ht="15.75" thickBot="1">
      <c r="A73" s="68"/>
      <c r="B73" s="68"/>
      <c r="C73" s="68"/>
      <c r="D73" s="68"/>
      <c r="E73" s="68"/>
      <c r="F73" s="68"/>
      <c r="G73" s="82">
        <v>70</v>
      </c>
      <c r="H73" s="83">
        <v>70</v>
      </c>
      <c r="I73" s="108">
        <v>30</v>
      </c>
      <c r="J73" s="68"/>
      <c r="K73" s="68"/>
      <c r="L73" s="68"/>
      <c r="M73" s="68"/>
      <c r="N73" s="82">
        <v>69</v>
      </c>
      <c r="O73" s="107"/>
      <c r="P73" s="68"/>
      <c r="Q73" s="68"/>
      <c r="R73" s="68"/>
      <c r="S73" s="68"/>
    </row>
    <row r="74" spans="1:19" ht="15.75" thickBot="1">
      <c r="A74" s="68"/>
      <c r="B74" s="68"/>
      <c r="C74" s="68"/>
      <c r="D74" s="68"/>
      <c r="E74" s="68"/>
      <c r="F74" s="68"/>
      <c r="G74" s="72"/>
      <c r="H74" s="109"/>
      <c r="I74" s="110"/>
      <c r="J74" s="68"/>
      <c r="K74" s="68"/>
      <c r="L74" s="68"/>
      <c r="M74" s="68"/>
      <c r="N74" s="82">
        <v>70</v>
      </c>
      <c r="O74" s="107"/>
      <c r="P74" s="68"/>
      <c r="Q74" s="68"/>
      <c r="R74" s="68"/>
      <c r="S74" s="68"/>
    </row>
    <row r="75" spans="1:19" ht="15.75" thickBot="1">
      <c r="A75" s="68"/>
      <c r="B75" s="68"/>
      <c r="C75" s="68"/>
      <c r="D75" s="68"/>
      <c r="E75" s="68"/>
      <c r="F75" s="68"/>
      <c r="G75" s="72"/>
      <c r="H75" s="109"/>
      <c r="I75" s="71"/>
      <c r="J75" s="68"/>
      <c r="K75" s="68"/>
      <c r="L75" s="68"/>
      <c r="M75" s="68"/>
      <c r="N75" s="82"/>
      <c r="O75" s="107"/>
      <c r="P75" s="68"/>
      <c r="Q75" s="68"/>
      <c r="R75" s="68"/>
      <c r="S75" s="68"/>
    </row>
    <row r="76" spans="1:19">
      <c r="A76" s="68"/>
      <c r="B76" s="68"/>
      <c r="C76" s="68"/>
      <c r="D76" s="68"/>
      <c r="E76" s="68"/>
      <c r="F76" s="68"/>
      <c r="G76" s="72"/>
      <c r="H76" s="109"/>
      <c r="I76" s="71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1:19">
      <c r="A77" s="68"/>
      <c r="B77" s="68"/>
      <c r="C77" s="68"/>
      <c r="D77" s="68"/>
      <c r="E77" s="68"/>
      <c r="F77" s="68"/>
      <c r="G77" s="72"/>
      <c r="H77" s="109"/>
      <c r="I77" s="71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>
      <c r="A78" s="68"/>
      <c r="B78" s="68"/>
      <c r="C78" s="68"/>
      <c r="D78" s="68"/>
      <c r="E78" s="68"/>
      <c r="F78" s="68"/>
      <c r="G78" s="72"/>
      <c r="H78" s="109"/>
      <c r="I78" s="71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1:19">
      <c r="A79" s="68"/>
      <c r="B79" s="68"/>
      <c r="C79" s="68"/>
      <c r="D79" s="68"/>
      <c r="E79" s="68"/>
      <c r="F79" s="68"/>
      <c r="G79" s="72"/>
      <c r="H79" s="109"/>
      <c r="I79" s="71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1:19">
      <c r="A80" s="68"/>
      <c r="B80" s="68"/>
      <c r="C80" s="68"/>
      <c r="D80" s="68"/>
      <c r="E80" s="68"/>
      <c r="F80" s="68"/>
      <c r="G80" s="72"/>
      <c r="H80" s="109"/>
      <c r="I80" s="71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1:19">
      <c r="A81" s="68"/>
      <c r="B81" s="68"/>
      <c r="C81" s="68"/>
      <c r="D81" s="68"/>
      <c r="E81" s="68"/>
      <c r="F81" s="68"/>
      <c r="G81" s="72"/>
      <c r="H81" s="109"/>
      <c r="I81" s="71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1:19">
      <c r="A82" s="68"/>
      <c r="B82" s="68"/>
      <c r="C82" s="68"/>
      <c r="D82" s="68"/>
      <c r="E82" s="68"/>
      <c r="F82" s="68"/>
      <c r="G82" s="72"/>
      <c r="H82" s="109"/>
      <c r="I82" s="71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1:19">
      <c r="A83" s="68"/>
      <c r="B83" s="68"/>
      <c r="C83" s="68"/>
      <c r="D83" s="68"/>
      <c r="E83" s="68"/>
      <c r="F83" s="68"/>
      <c r="G83" s="72"/>
      <c r="H83" s="109"/>
      <c r="I83" s="71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1:19">
      <c r="A84" s="68"/>
      <c r="B84" s="68"/>
      <c r="C84" s="68"/>
      <c r="D84" s="68"/>
      <c r="E84" s="68"/>
      <c r="F84" s="68"/>
      <c r="G84" s="72"/>
      <c r="H84" s="109"/>
      <c r="I84" s="71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1:19">
      <c r="A85" s="68"/>
      <c r="B85" s="68"/>
      <c r="C85" s="68"/>
      <c r="D85" s="68"/>
      <c r="E85" s="68"/>
      <c r="F85" s="68"/>
      <c r="G85" s="72"/>
      <c r="H85" s="109"/>
      <c r="I85" s="71"/>
      <c r="J85" s="68"/>
      <c r="K85" s="68"/>
      <c r="L85" s="68"/>
      <c r="M85" s="68"/>
      <c r="N85" s="68"/>
      <c r="O85" s="68"/>
      <c r="P85" s="68"/>
      <c r="Q85" s="68"/>
      <c r="R85" s="68"/>
      <c r="S85" s="6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4"/>
      <c r="L1" s="114"/>
      <c r="M1" s="114"/>
      <c r="N1" s="114"/>
      <c r="O1" s="114"/>
      <c r="P1" s="114"/>
      <c r="Q1" s="114"/>
      <c r="R1" s="114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81</v>
      </c>
      <c r="L4" s="40"/>
      <c r="M4" s="40"/>
      <c r="N4" s="40" t="s">
        <v>82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83</v>
      </c>
      <c r="L23" s="40" t="s">
        <v>84</v>
      </c>
      <c r="M23" s="40"/>
      <c r="N23" s="41"/>
      <c r="O23" s="40"/>
      <c r="P23" s="40" t="s">
        <v>86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82</v>
      </c>
      <c r="O24" s="46"/>
      <c r="P24" s="40"/>
      <c r="Q24" s="40"/>
      <c r="R24" s="49" t="s">
        <v>82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68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85</v>
      </c>
      <c r="O28" s="49" t="s">
        <v>82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68"/>
      <c r="M31" s="68"/>
      <c r="N31" s="68"/>
    </row>
    <row r="32" spans="1:21">
      <c r="L32" s="68"/>
      <c r="M32" s="68"/>
      <c r="N32" s="68"/>
    </row>
    <row r="33" spans="12:17">
      <c r="L33" s="68"/>
      <c r="M33" s="68"/>
      <c r="N33" s="68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selection activeCell="F10" sqref="F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1"/>
      <c r="G1" s="71"/>
    </row>
    <row r="2" spans="1:13">
      <c r="A2" s="15"/>
      <c r="D2" s="17"/>
      <c r="F2" s="71"/>
      <c r="G2" s="71"/>
    </row>
    <row r="3" spans="1:13">
      <c r="A3" s="15" t="s">
        <v>13</v>
      </c>
      <c r="B3" s="18"/>
      <c r="C3" s="19">
        <v>6700</v>
      </c>
      <c r="D3" s="20" t="s">
        <v>88</v>
      </c>
      <c r="F3" s="71"/>
      <c r="G3" s="71"/>
      <c r="H3" s="71"/>
      <c r="I3" s="71"/>
    </row>
    <row r="4" spans="1:13" ht="30">
      <c r="A4" s="21" t="s">
        <v>14</v>
      </c>
      <c r="B4" s="18"/>
      <c r="C4" s="19">
        <v>2000</v>
      </c>
      <c r="D4" s="22"/>
      <c r="F4" s="71"/>
      <c r="G4" s="71"/>
      <c r="H4" s="71"/>
      <c r="I4" s="71"/>
    </row>
    <row r="5" spans="1:13" ht="16.5">
      <c r="A5" s="15" t="s">
        <v>15</v>
      </c>
      <c r="B5" s="18"/>
      <c r="C5" s="19">
        <f>C3-C4</f>
        <v>4700</v>
      </c>
      <c r="D5" s="22"/>
      <c r="F5" s="71"/>
      <c r="G5" s="71"/>
      <c r="H5" s="111"/>
      <c r="I5" s="71"/>
    </row>
    <row r="6" spans="1:13">
      <c r="A6" s="15" t="s">
        <v>16</v>
      </c>
      <c r="B6" s="18"/>
      <c r="C6" s="19">
        <f>C4</f>
        <v>2000</v>
      </c>
      <c r="D6" s="22"/>
      <c r="F6" s="71"/>
      <c r="G6" s="71"/>
    </row>
    <row r="7" spans="1:13">
      <c r="A7" s="15" t="s">
        <v>17</v>
      </c>
      <c r="B7" s="23"/>
      <c r="C7" s="24">
        <v>11</v>
      </c>
      <c r="D7" s="24"/>
      <c r="F7" s="71"/>
      <c r="G7" s="71"/>
    </row>
    <row r="8" spans="1:13">
      <c r="A8" s="15" t="s">
        <v>18</v>
      </c>
      <c r="B8" s="23"/>
      <c r="C8" s="24">
        <f>C9-C7</f>
        <v>49</v>
      </c>
      <c r="D8" s="24"/>
      <c r="F8" s="71"/>
      <c r="G8" s="71"/>
      <c r="M8" s="68"/>
    </row>
    <row r="9" spans="1:13">
      <c r="A9" s="15" t="s">
        <v>19</v>
      </c>
      <c r="B9" s="23"/>
      <c r="C9" s="24">
        <v>60</v>
      </c>
      <c r="D9" s="24"/>
      <c r="F9" s="71"/>
      <c r="G9" s="71"/>
    </row>
    <row r="10" spans="1:13" ht="30">
      <c r="A10" s="21" t="s">
        <v>20</v>
      </c>
      <c r="B10" s="23"/>
      <c r="C10" s="24">
        <f>90*C7/C9</f>
        <v>16.5</v>
      </c>
      <c r="D10" s="24"/>
      <c r="F10" s="71"/>
      <c r="G10" s="71"/>
    </row>
    <row r="11" spans="1:13">
      <c r="A11" s="15"/>
      <c r="B11" s="25"/>
      <c r="C11" s="26">
        <f>C10%</f>
        <v>0.16500000000000001</v>
      </c>
      <c r="D11" s="26"/>
      <c r="F11" s="71"/>
      <c r="G11" s="71"/>
    </row>
    <row r="12" spans="1:13">
      <c r="A12" s="15" t="s">
        <v>21</v>
      </c>
      <c r="B12" s="18"/>
      <c r="C12" s="19">
        <f>C6*C11</f>
        <v>330</v>
      </c>
      <c r="D12" s="22"/>
      <c r="F12" s="71"/>
      <c r="G12" s="71"/>
    </row>
    <row r="13" spans="1:13">
      <c r="A13" s="15" t="s">
        <v>22</v>
      </c>
      <c r="B13" s="18"/>
      <c r="C13" s="19">
        <f>C6-C12</f>
        <v>1670</v>
      </c>
      <c r="D13" s="22"/>
      <c r="F13" s="71"/>
      <c r="G13" s="71"/>
    </row>
    <row r="14" spans="1:13">
      <c r="A14" s="15" t="s">
        <v>15</v>
      </c>
      <c r="B14" s="18"/>
      <c r="C14" s="19">
        <f>C5</f>
        <v>4700</v>
      </c>
      <c r="D14" s="22"/>
      <c r="F14" s="71"/>
      <c r="G14" s="71"/>
    </row>
    <row r="15" spans="1:13">
      <c r="B15" s="18"/>
      <c r="C15" s="19"/>
      <c r="D15" s="22"/>
      <c r="F15" s="71"/>
      <c r="G15" s="71"/>
    </row>
    <row r="16" spans="1:13">
      <c r="A16" s="27" t="s">
        <v>23</v>
      </c>
      <c r="B16" s="28"/>
      <c r="C16" s="20">
        <f>C14+C13</f>
        <v>6370</v>
      </c>
      <c r="D16" s="20"/>
      <c r="E16" s="60"/>
      <c r="F16" s="71"/>
      <c r="G16" s="71"/>
      <c r="H16" s="68"/>
    </row>
    <row r="17" spans="1:14">
      <c r="B17" s="23"/>
      <c r="C17" s="24"/>
      <c r="D17" s="24"/>
      <c r="F17" s="71"/>
      <c r="G17" s="71"/>
      <c r="H17" s="68"/>
      <c r="N17" s="10"/>
    </row>
    <row r="18" spans="1:14" ht="16.5">
      <c r="A18" s="27" t="s">
        <v>87</v>
      </c>
      <c r="B18" s="7"/>
      <c r="C18" s="69">
        <v>706</v>
      </c>
      <c r="D18" s="69"/>
      <c r="E18" s="70"/>
      <c r="F18" s="71"/>
      <c r="G18" s="71"/>
      <c r="H18" s="68"/>
      <c r="N18" s="10"/>
    </row>
    <row r="19" spans="1:14">
      <c r="A19" s="15"/>
      <c r="B19" s="6"/>
      <c r="C19" s="29">
        <f>C18*C16</f>
        <v>4497220</v>
      </c>
      <c r="D19" s="71" t="s">
        <v>66</v>
      </c>
      <c r="E19" s="29"/>
      <c r="F19" s="71"/>
      <c r="G19" s="71"/>
      <c r="N19" s="10"/>
    </row>
    <row r="20" spans="1:14">
      <c r="A20" s="15"/>
      <c r="B20" s="53">
        <f>C20*80%</f>
        <v>3417887.2</v>
      </c>
      <c r="C20" s="30">
        <f>C19*95%</f>
        <v>4272359</v>
      </c>
      <c r="D20" s="71" t="s">
        <v>24</v>
      </c>
      <c r="E20" s="30"/>
      <c r="F20" s="71"/>
      <c r="G20" s="71"/>
    </row>
    <row r="21" spans="1:14">
      <c r="A21" s="15"/>
      <c r="C21" s="30">
        <f>C19*80%</f>
        <v>3597776</v>
      </c>
      <c r="D21" s="71" t="s">
        <v>25</v>
      </c>
      <c r="E21" s="30"/>
      <c r="F21" s="71"/>
      <c r="G21" s="71"/>
    </row>
    <row r="22" spans="1:14">
      <c r="A22" s="15"/>
      <c r="F22" s="71"/>
      <c r="G22" s="71"/>
    </row>
    <row r="23" spans="1:14">
      <c r="A23" s="31" t="s">
        <v>26</v>
      </c>
      <c r="B23" s="32"/>
      <c r="C23" s="33">
        <f>C4*469</f>
        <v>938000</v>
      </c>
      <c r="D23" s="33"/>
      <c r="L23" s="68"/>
    </row>
    <row r="24" spans="1:14">
      <c r="A24" s="15" t="s">
        <v>27</v>
      </c>
      <c r="L24" s="68"/>
    </row>
    <row r="25" spans="1:14">
      <c r="A25" s="34" t="s">
        <v>28</v>
      </c>
      <c r="B25" s="16"/>
      <c r="C25" s="30">
        <f>C19*0.025/12</f>
        <v>9369.2083333333339</v>
      </c>
      <c r="D25" s="30"/>
      <c r="L25" s="68"/>
    </row>
    <row r="26" spans="1:14">
      <c r="C26" s="30"/>
      <c r="D26" s="30"/>
      <c r="L26" s="68"/>
    </row>
    <row r="27" spans="1:14">
      <c r="C27" s="30"/>
      <c r="D27" s="30"/>
      <c r="L27" s="68"/>
    </row>
    <row r="28" spans="1:14">
      <c r="C28"/>
      <c r="D28"/>
      <c r="L28" s="68"/>
    </row>
    <row r="29" spans="1:14">
      <c r="C29"/>
      <c r="D29"/>
      <c r="L29" s="68"/>
    </row>
    <row r="30" spans="1:14">
      <c r="C30"/>
      <c r="D30"/>
      <c r="L30" s="68"/>
    </row>
    <row r="31" spans="1:14">
      <c r="C31"/>
      <c r="D31"/>
      <c r="L31" s="68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68"/>
      <c r="L46" s="10"/>
    </row>
    <row r="47" spans="1:12">
      <c r="K47" s="68"/>
      <c r="L47" s="10"/>
    </row>
    <row r="48" spans="1:12">
      <c r="K48" s="68"/>
      <c r="L48" s="10"/>
    </row>
    <row r="49" spans="1:13">
      <c r="K49" s="68"/>
      <c r="L49" s="60"/>
      <c r="M49" s="60"/>
    </row>
    <row r="50" spans="1:13">
      <c r="K50" s="68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I23" sqref="I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585</v>
      </c>
      <c r="C2" s="4">
        <f t="shared" ref="C2:C10" si="2">B2*1.2</f>
        <v>702</v>
      </c>
      <c r="D2" s="4">
        <f t="shared" ref="D2:D10" si="3">C2*1.2</f>
        <v>842.4</v>
      </c>
      <c r="E2" s="5">
        <f t="shared" ref="E2:E10" si="4">R2</f>
        <v>2800000</v>
      </c>
      <c r="F2" s="4">
        <f t="shared" ref="F2:F10" si="5">ROUND((E2/B2),0)</f>
        <v>4786</v>
      </c>
      <c r="G2" s="4">
        <f t="shared" ref="G2:G10" si="6">ROUND((E2/C2),0)</f>
        <v>3989</v>
      </c>
      <c r="H2" s="4">
        <f t="shared" ref="H2:H10" si="7">ROUND((E2/D2),0)</f>
        <v>3324</v>
      </c>
      <c r="I2" s="4">
        <f t="shared" ref="I2:I10" si="8">T2</f>
        <v>0</v>
      </c>
      <c r="J2" s="4">
        <f t="shared" ref="J2:J10" si="9">U2</f>
        <v>0</v>
      </c>
      <c r="K2" s="68"/>
      <c r="L2" s="68"/>
      <c r="M2" s="68"/>
      <c r="N2" s="68"/>
      <c r="O2" s="68">
        <v>0</v>
      </c>
      <c r="P2" s="68">
        <f t="shared" ref="P2" si="10">O2/1.2</f>
        <v>0</v>
      </c>
      <c r="Q2" s="68">
        <v>585</v>
      </c>
      <c r="R2" s="2">
        <v>2800000</v>
      </c>
      <c r="S2" s="2"/>
      <c r="T2" s="2"/>
      <c r="AA2" s="63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2400000</v>
      </c>
      <c r="F3" s="4">
        <f t="shared" si="5"/>
        <v>5760</v>
      </c>
      <c r="G3" s="4">
        <f t="shared" si="6"/>
        <v>4800</v>
      </c>
      <c r="H3" s="4">
        <f t="shared" si="7"/>
        <v>4000</v>
      </c>
      <c r="I3" s="4">
        <f t="shared" si="8"/>
        <v>0</v>
      </c>
      <c r="J3" s="4">
        <f t="shared" si="9"/>
        <v>0</v>
      </c>
      <c r="K3" s="68"/>
      <c r="L3" s="68"/>
      <c r="M3" s="68"/>
      <c r="N3" s="68"/>
      <c r="O3" s="68">
        <v>600</v>
      </c>
      <c r="P3" s="68">
        <f>O3/1.2</f>
        <v>500</v>
      </c>
      <c r="Q3" s="68">
        <f t="shared" ref="Q3:Q10" si="11">P3/1.2</f>
        <v>416.66666666666669</v>
      </c>
      <c r="R3" s="2">
        <v>2400000</v>
      </c>
      <c r="S3" s="2"/>
      <c r="T3" s="2"/>
      <c r="AE3" s="63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68"/>
      <c r="L4" s="68"/>
      <c r="M4" s="68"/>
      <c r="N4" s="68"/>
      <c r="O4" s="68">
        <v>0</v>
      </c>
      <c r="P4" s="68">
        <f>O4/1.2</f>
        <v>0</v>
      </c>
      <c r="Q4" s="68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68"/>
      <c r="L5" s="68"/>
      <c r="M5" s="68"/>
      <c r="N5" s="68"/>
      <c r="O5" s="68">
        <v>0</v>
      </c>
      <c r="P5" s="68">
        <f>O5/1.2</f>
        <v>0</v>
      </c>
      <c r="Q5" s="68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68"/>
      <c r="L6" s="68"/>
      <c r="M6" s="68"/>
      <c r="N6" s="68"/>
      <c r="O6" s="68">
        <v>0</v>
      </c>
      <c r="P6" s="68">
        <f t="shared" ref="P6" si="12">O6/1.2</f>
        <v>0</v>
      </c>
      <c r="Q6" s="68">
        <f t="shared" si="11"/>
        <v>0</v>
      </c>
      <c r="R6" s="2">
        <v>0</v>
      </c>
      <c r="S6" s="2"/>
      <c r="T6" s="2"/>
      <c r="AI6" t="s">
        <v>67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8"/>
      <c r="L7" s="68"/>
      <c r="M7" s="68"/>
      <c r="N7" s="68"/>
      <c r="O7" s="68">
        <v>0</v>
      </c>
      <c r="P7" s="68">
        <f>O7/1.2</f>
        <v>0</v>
      </c>
      <c r="Q7" s="68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8"/>
      <c r="L8" s="68"/>
      <c r="M8" s="68"/>
      <c r="N8" s="68"/>
      <c r="O8" s="68">
        <v>0</v>
      </c>
      <c r="P8" s="68">
        <f>O8/1.2</f>
        <v>0</v>
      </c>
      <c r="Q8" s="68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68"/>
      <c r="L9" s="68"/>
      <c r="M9" s="68"/>
      <c r="N9" s="68"/>
      <c r="O9" s="68">
        <v>0</v>
      </c>
      <c r="P9" s="68">
        <f t="shared" ref="P9:P10" si="13">O9/1.2</f>
        <v>0</v>
      </c>
      <c r="Q9" s="68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68"/>
      <c r="L10" s="68"/>
      <c r="M10" s="68"/>
      <c r="N10" s="68"/>
      <c r="O10" s="68">
        <v>0</v>
      </c>
      <c r="P10" s="68">
        <f t="shared" si="13"/>
        <v>0</v>
      </c>
      <c r="Q10" s="68">
        <f t="shared" si="11"/>
        <v>0</v>
      </c>
      <c r="R10" s="2">
        <v>0</v>
      </c>
      <c r="S10" s="2"/>
    </row>
    <row r="11" spans="1:35" ht="16.5">
      <c r="A11" s="4">
        <f t="shared" ref="A11:A17" si="14">N11</f>
        <v>0</v>
      </c>
      <c r="B11" s="4">
        <f t="shared" ref="B11:B17" si="15">Q11</f>
        <v>0</v>
      </c>
      <c r="C11" s="4">
        <f t="shared" ref="C11:C17" si="16">B11*1.2</f>
        <v>0</v>
      </c>
      <c r="D11" s="4">
        <f t="shared" ref="D11:D17" si="17">C11*1.2</f>
        <v>0</v>
      </c>
      <c r="E11" s="5">
        <f t="shared" ref="E11:E17" si="18">R11</f>
        <v>0</v>
      </c>
      <c r="F11" s="4" t="e">
        <f t="shared" ref="F11:F17" si="19">ROUND((E11/B11),0)</f>
        <v>#DIV/0!</v>
      </c>
      <c r="G11" s="4" t="e">
        <f t="shared" ref="G11:G17" si="20">ROUND((E11/C11),0)</f>
        <v>#DIV/0!</v>
      </c>
      <c r="H11" s="4" t="e">
        <f t="shared" ref="H11:H17" si="21">ROUND((E11/D11),0)</f>
        <v>#DIV/0!</v>
      </c>
      <c r="I11" s="4">
        <f t="shared" ref="I11:I17" si="22">T11</f>
        <v>0</v>
      </c>
      <c r="J11" s="4">
        <f t="shared" ref="J11:J17" si="23">U11</f>
        <v>0</v>
      </c>
      <c r="K11" s="68"/>
      <c r="L11" s="68"/>
      <c r="M11" s="68"/>
      <c r="N11" s="68"/>
      <c r="O11" s="68">
        <v>0</v>
      </c>
      <c r="P11" s="68">
        <f>O11/1.2</f>
        <v>0</v>
      </c>
      <c r="Q11" s="68">
        <f t="shared" ref="Q11:Q17" si="24">P11/1.2</f>
        <v>0</v>
      </c>
      <c r="R11" s="2">
        <v>0</v>
      </c>
      <c r="S11" s="2"/>
      <c r="V11" s="67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K12" s="68"/>
      <c r="L12" s="68"/>
      <c r="M12" s="68"/>
      <c r="N12" s="68"/>
      <c r="O12" s="68">
        <v>0</v>
      </c>
      <c r="P12" s="68">
        <f t="shared" ref="P12:P13" si="25">O12/1.2</f>
        <v>0</v>
      </c>
      <c r="Q12" s="68">
        <f t="shared" si="24"/>
        <v>0</v>
      </c>
      <c r="R12" s="2">
        <v>0</v>
      </c>
      <c r="S12" s="2"/>
      <c r="V12" s="66"/>
    </row>
    <row r="13" spans="1:35">
      <c r="A13" s="4">
        <f t="shared" si="14"/>
        <v>0</v>
      </c>
      <c r="B13" s="4">
        <f t="shared" si="15"/>
        <v>0</v>
      </c>
      <c r="C13" s="4">
        <f t="shared" si="16"/>
        <v>0</v>
      </c>
      <c r="D13" s="4">
        <f t="shared" si="17"/>
        <v>0</v>
      </c>
      <c r="E13" s="5">
        <f t="shared" si="18"/>
        <v>0</v>
      </c>
      <c r="F13" s="4" t="e">
        <f t="shared" si="19"/>
        <v>#DIV/0!</v>
      </c>
      <c r="G13" s="4" t="e">
        <f t="shared" si="20"/>
        <v>#DIV/0!</v>
      </c>
      <c r="H13" s="4" t="e">
        <f t="shared" si="21"/>
        <v>#DIV/0!</v>
      </c>
      <c r="I13" s="4">
        <f t="shared" si="22"/>
        <v>0</v>
      </c>
      <c r="J13" s="4">
        <f t="shared" si="23"/>
        <v>0</v>
      </c>
      <c r="K13" s="68"/>
      <c r="L13" s="68"/>
      <c r="M13" s="68"/>
      <c r="N13" s="68"/>
      <c r="O13" s="68">
        <v>0</v>
      </c>
      <c r="P13" s="68">
        <f t="shared" si="25"/>
        <v>0</v>
      </c>
      <c r="Q13" s="68">
        <f t="shared" si="24"/>
        <v>0</v>
      </c>
      <c r="R13" s="2">
        <v>0</v>
      </c>
      <c r="S13" s="2"/>
    </row>
    <row r="14" spans="1:35">
      <c r="A14" s="4">
        <f t="shared" si="14"/>
        <v>0</v>
      </c>
      <c r="B14" s="4">
        <f t="shared" si="15"/>
        <v>0</v>
      </c>
      <c r="C14" s="4">
        <f t="shared" si="16"/>
        <v>0</v>
      </c>
      <c r="D14" s="4">
        <f t="shared" si="17"/>
        <v>0</v>
      </c>
      <c r="E14" s="5">
        <f t="shared" si="18"/>
        <v>0</v>
      </c>
      <c r="F14" s="4" t="e">
        <f t="shared" si="19"/>
        <v>#DIV/0!</v>
      </c>
      <c r="G14" s="4" t="e">
        <f t="shared" si="20"/>
        <v>#DIV/0!</v>
      </c>
      <c r="H14" s="4" t="e">
        <f t="shared" si="21"/>
        <v>#DIV/0!</v>
      </c>
      <c r="I14" s="4">
        <f t="shared" si="22"/>
        <v>0</v>
      </c>
      <c r="J14" s="4">
        <f t="shared" si="23"/>
        <v>0</v>
      </c>
      <c r="K14" s="68"/>
      <c r="L14" s="68"/>
      <c r="M14" s="68"/>
      <c r="N14" s="68"/>
      <c r="O14" s="68">
        <v>0</v>
      </c>
      <c r="P14" s="68">
        <f>O14/1.2</f>
        <v>0</v>
      </c>
      <c r="Q14" s="68">
        <f t="shared" si="24"/>
        <v>0</v>
      </c>
      <c r="R14" s="2">
        <v>0</v>
      </c>
      <c r="S14" s="2"/>
    </row>
    <row r="15" spans="1:35">
      <c r="A15" s="4">
        <f t="shared" si="14"/>
        <v>0</v>
      </c>
      <c r="B15" s="4">
        <f t="shared" si="15"/>
        <v>0</v>
      </c>
      <c r="C15" s="4">
        <f t="shared" si="16"/>
        <v>0</v>
      </c>
      <c r="D15" s="4">
        <f t="shared" si="17"/>
        <v>0</v>
      </c>
      <c r="E15" s="5">
        <f t="shared" si="18"/>
        <v>0</v>
      </c>
      <c r="F15" s="4" t="e">
        <f t="shared" si="19"/>
        <v>#DIV/0!</v>
      </c>
      <c r="G15" s="4" t="e">
        <f t="shared" si="20"/>
        <v>#DIV/0!</v>
      </c>
      <c r="H15" s="4" t="e">
        <f t="shared" si="21"/>
        <v>#DIV/0!</v>
      </c>
      <c r="I15" s="4">
        <f t="shared" si="22"/>
        <v>0</v>
      </c>
      <c r="J15" s="4">
        <f t="shared" si="23"/>
        <v>0</v>
      </c>
      <c r="K15" s="68"/>
      <c r="L15" s="68"/>
      <c r="M15" s="68"/>
      <c r="N15" s="68"/>
      <c r="O15" s="68">
        <v>0</v>
      </c>
      <c r="P15" s="68">
        <f t="shared" ref="P15" si="26">O15/1.2</f>
        <v>0</v>
      </c>
      <c r="Q15" s="68">
        <f t="shared" si="24"/>
        <v>0</v>
      </c>
      <c r="R15" s="2">
        <v>0</v>
      </c>
      <c r="S15" s="2"/>
    </row>
    <row r="16" spans="1:35">
      <c r="A16" s="4">
        <f t="shared" si="14"/>
        <v>0</v>
      </c>
      <c r="B16" s="4">
        <f t="shared" si="15"/>
        <v>0</v>
      </c>
      <c r="C16" s="4">
        <f t="shared" si="16"/>
        <v>0</v>
      </c>
      <c r="D16" s="4">
        <f t="shared" si="17"/>
        <v>0</v>
      </c>
      <c r="E16" s="5">
        <f t="shared" si="18"/>
        <v>0</v>
      </c>
      <c r="F16" s="4" t="e">
        <f t="shared" si="19"/>
        <v>#DIV/0!</v>
      </c>
      <c r="G16" s="4" t="e">
        <f t="shared" si="20"/>
        <v>#DIV/0!</v>
      </c>
      <c r="H16" s="4" t="e">
        <f t="shared" si="21"/>
        <v>#DIV/0!</v>
      </c>
      <c r="I16" s="4">
        <f t="shared" si="22"/>
        <v>0</v>
      </c>
      <c r="J16" s="4">
        <f t="shared" si="23"/>
        <v>0</v>
      </c>
      <c r="K16" s="68"/>
      <c r="L16" s="68"/>
      <c r="M16" s="68"/>
      <c r="N16" s="68"/>
      <c r="O16" s="68">
        <v>0</v>
      </c>
      <c r="P16" s="68">
        <f>O16/1.2</f>
        <v>0</v>
      </c>
      <c r="Q16" s="68">
        <f t="shared" si="24"/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3"/>
        <v>0</v>
      </c>
      <c r="K17" s="68"/>
      <c r="L17" s="68"/>
      <c r="M17" s="68"/>
      <c r="N17" s="68"/>
      <c r="O17" s="68">
        <v>0</v>
      </c>
      <c r="P17" s="68">
        <f>O17/1.2</f>
        <v>0</v>
      </c>
      <c r="Q17" s="68">
        <f t="shared" si="2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27">N19</f>
        <v>0</v>
      </c>
      <c r="B19" s="4">
        <f t="shared" ref="B19" si="28">Q19</f>
        <v>0</v>
      </c>
      <c r="C19" s="4">
        <f t="shared" ref="C19" si="29">B19*1.2</f>
        <v>0</v>
      </c>
      <c r="D19" s="4">
        <f t="shared" ref="D19" si="30">C19*1.2</f>
        <v>0</v>
      </c>
      <c r="E19" s="5">
        <f t="shared" ref="E19" si="31">R19</f>
        <v>0</v>
      </c>
      <c r="F19" s="4" t="e">
        <f t="shared" ref="F19" si="32">ROUND((E19/B19),0)</f>
        <v>#DIV/0!</v>
      </c>
      <c r="G19" s="4" t="e">
        <f t="shared" ref="G19" si="33">ROUND((E19/C19),0)</f>
        <v>#DIV/0!</v>
      </c>
      <c r="H19" s="4" t="e">
        <f t="shared" ref="H19" si="34">ROUND((E19/D19),0)</f>
        <v>#DIV/0!</v>
      </c>
      <c r="I19" s="4">
        <f t="shared" ref="I19:J19" si="35">T19</f>
        <v>0</v>
      </c>
      <c r="J19" s="4">
        <f t="shared" si="35"/>
        <v>0</v>
      </c>
      <c r="O19" s="68">
        <v>0</v>
      </c>
      <c r="P19" s="68">
        <f>O19/1.2</f>
        <v>0</v>
      </c>
      <c r="Q19" s="68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4"/>
    </row>
    <row r="22" spans="1:19" s="10" customFormat="1">
      <c r="F22" s="62"/>
    </row>
    <row r="23" spans="1:19" s="10" customFormat="1"/>
    <row r="24" spans="1:19" s="10" customFormat="1"/>
    <row r="25" spans="1:19" s="10" customFormat="1"/>
    <row r="26" spans="1:19" s="10" customFormat="1"/>
    <row r="27" spans="1:19" s="10" customFormat="1"/>
    <row r="28" spans="1:19" s="10" customFormat="1"/>
    <row r="29" spans="1:19" s="10" customFormat="1"/>
    <row r="30" spans="1:19" s="10" customFormat="1"/>
    <row r="31" spans="1:19" s="10" customFormat="1">
      <c r="I31" s="65"/>
    </row>
    <row r="32" spans="1:19" s="10" customFormat="1"/>
    <row r="33" spans="8:20" s="10" customFormat="1"/>
    <row r="34" spans="8:20" s="10" customFormat="1"/>
    <row r="35" spans="8:20" s="10" customFormat="1"/>
    <row r="36" spans="8:20" s="10" customFormat="1"/>
    <row r="38" spans="8:20">
      <c r="H38" s="10"/>
      <c r="I38" s="10"/>
      <c r="J38" s="10"/>
      <c r="K38" s="10"/>
      <c r="L38" s="10"/>
    </row>
    <row r="39" spans="8:20">
      <c r="P39" s="10"/>
      <c r="Q39" s="10"/>
      <c r="R39" s="10"/>
      <c r="S39" s="10"/>
      <c r="T39" s="10"/>
    </row>
    <row r="40" spans="8:20">
      <c r="P40" s="10"/>
      <c r="Q40" s="10"/>
      <c r="R40" s="10"/>
      <c r="S40" s="10"/>
      <c r="T40" s="10"/>
    </row>
    <row r="41" spans="8:20">
      <c r="P41" s="10"/>
      <c r="Q41" s="10"/>
      <c r="R41" s="10"/>
      <c r="S41" s="10"/>
      <c r="T41" s="10"/>
    </row>
    <row r="42" spans="8:20">
      <c r="P42" s="10"/>
      <c r="Q42" s="10"/>
      <c r="R42" s="10"/>
      <c r="S42" s="10"/>
      <c r="T42" s="10"/>
    </row>
    <row r="43" spans="8:20">
      <c r="P43" s="10"/>
      <c r="Q43" s="65"/>
      <c r="R43" s="10"/>
      <c r="S43" s="10"/>
      <c r="T43" s="10"/>
    </row>
    <row r="44" spans="8:20">
      <c r="P44" s="10"/>
      <c r="Q44" s="10"/>
      <c r="R44" s="10"/>
      <c r="S44" s="10"/>
      <c r="T44" s="10"/>
    </row>
    <row r="45" spans="8:20">
      <c r="P45" s="10"/>
      <c r="Q45" s="10"/>
      <c r="R45" s="10"/>
      <c r="S45" s="10"/>
      <c r="T45" s="10"/>
    </row>
    <row r="46" spans="8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H37" sqref="H3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2025-02-11T06:41:17Z</dcterms:modified>
</cp:coreProperties>
</file>