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Nariman Point\Alka Suryakant Kashid\Siddhesh Deep\"/>
    </mc:Choice>
  </mc:AlternateContent>
  <xr:revisionPtr revIDLastSave="0" documentId="13_ncr:1_{0E0E23D0-51E2-40A6-A5FD-4E3261A928E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3" i="4" l="1"/>
  <c r="Q24" i="4"/>
  <c r="Q30" i="4" s="1"/>
  <c r="Q25" i="4"/>
  <c r="Q26" i="4"/>
  <c r="Q27" i="4"/>
  <c r="Q28" i="4"/>
  <c r="Q29" i="4"/>
  <c r="Q22" i="4"/>
  <c r="U7" i="4"/>
  <c r="V7" i="4" s="1"/>
  <c r="U6" i="4"/>
  <c r="V6" i="4" s="1"/>
  <c r="V5" i="4"/>
  <c r="V8" i="4"/>
  <c r="V9" i="4"/>
  <c r="V10" i="4"/>
  <c r="V11" i="4"/>
  <c r="V12" i="4"/>
  <c r="U5" i="4"/>
  <c r="V4" i="4"/>
  <c r="U4" i="4"/>
  <c r="Q4" i="4"/>
  <c r="P4" i="4"/>
  <c r="I23" i="4"/>
  <c r="I21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<sst xmlns="http://schemas.openxmlformats.org/spreadsheetml/2006/main" count="28" uniqueCount="25">
  <si>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</si>
  <si>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</si>
  <si>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</si>
  <si>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</si>
  <si>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</si>
  <si>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</si>
  <si>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</si>
  <si>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</si>
  <si>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</si>
  <si>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</si>
  <si>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</si>
  <si>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</si>
  <si>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</si>
  <si>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</si>
  <si>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extra</t>
  </si>
  <si>
    <t>Flat No. 41, 4th Floor, Wing - B, Siddhesh Deep, Patthe Bapurao Marg, Grant road (East), Village - Tardeo, Navi Mumbai</t>
  </si>
  <si>
    <t>rate</t>
  </si>
  <si>
    <t>fmv</t>
  </si>
  <si>
    <t>19.12.23</t>
  </si>
  <si>
    <t>10.12.24</t>
  </si>
  <si>
    <t>04.05.23</t>
  </si>
  <si>
    <t>09.03.23</t>
  </si>
  <si>
    <t>mca</t>
  </si>
  <si>
    <t>ls - 1.3 to 1.31 cr</t>
  </si>
  <si>
    <t>Part oc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</si>
</sst>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2" fillId="2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0822B-548A-46A3-804F-38CC69EA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544107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B9ED0-FE12-4746-95AE-165F2DA0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46890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7E6F05-3B34-49F7-8D4E-C60DC0F2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182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B693A-E689-492B-9E7D-A6D5BE90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305608</xdr:colOff>
      <xdr:row>49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5A25E1-3311-4627-A41B-EE40C511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792008" cy="8183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296082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0C8065-79F4-4B16-BD0B-75000CD7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782482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5">
        <f t="shared" ref="E2:E13" si="3">R2</f>
        <v>11500000</v>
      </c>
      <c r="F2" s="15">
        <f t="shared" ref="F2:F13" si="4">ROUND((E2/B2),0)</f>
        <v>46000</v>
      </c>
      <c r="G2" s="10">
        <f t="shared" ref="G2:G13" si="5">ROUND((E2/C2),0)</f>
        <v>38333</v>
      </c>
      <c r="H2" s="10">
        <f t="shared" ref="H2:H13" si="6">ROUND((E2/D2),0)</f>
        <v>31944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250</v>
      </c>
      <c r="R2" s="2">
        <v>11500000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295</v>
      </c>
      <c r="C3" s="4">
        <f t="shared" ref="C3:C15" si="9">B3*1.2</f>
        <v>354</v>
      </c>
      <c r="D3" s="4">
        <f t="shared" si="2"/>
        <v>424.8</v>
      </c>
      <c r="E3" s="16">
        <f t="shared" si="3"/>
        <v>10000000</v>
      </c>
      <c r="F3" s="10">
        <f t="shared" si="4"/>
        <v>33898</v>
      </c>
      <c r="G3" s="10">
        <f t="shared" si="5"/>
        <v>28249</v>
      </c>
      <c r="H3" s="10">
        <f t="shared" si="6"/>
        <v>23540</v>
      </c>
      <c r="I3" s="4" t="e">
        <f>#REF!</f>
        <v>#REF!</v>
      </c>
      <c r="J3" s="4">
        <f t="shared" si="7"/>
        <v>0</v>
      </c>
      <c r="O3">
        <v>0</v>
      </c>
      <c r="P3">
        <v>354</v>
      </c>
      <c r="Q3">
        <f t="shared" ref="Q3:Q12" si="10">P3/1.2</f>
        <v>295</v>
      </c>
      <c r="R3" s="2">
        <v>10000000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250</v>
      </c>
      <c r="C4" s="4">
        <f t="shared" si="9"/>
        <v>300</v>
      </c>
      <c r="D4" s="4">
        <f t="shared" si="2"/>
        <v>360</v>
      </c>
      <c r="E4" s="16">
        <f t="shared" si="3"/>
        <v>10000000</v>
      </c>
      <c r="F4" s="15">
        <f t="shared" si="4"/>
        <v>40000</v>
      </c>
      <c r="G4" s="10">
        <f t="shared" si="5"/>
        <v>33333</v>
      </c>
      <c r="H4" s="10">
        <f t="shared" si="6"/>
        <v>27778</v>
      </c>
      <c r="I4" s="4" t="e">
        <f>#REF!</f>
        <v>#REF!</v>
      </c>
      <c r="J4" s="4">
        <f t="shared" si="7"/>
        <v>5</v>
      </c>
      <c r="O4">
        <v>0</v>
      </c>
      <c r="P4">
        <f t="shared" ref="P4" si="11">O4/1.2</f>
        <v>0</v>
      </c>
      <c r="Q4">
        <f>225+25</f>
        <v>250</v>
      </c>
      <c r="R4" s="2">
        <v>10000000</v>
      </c>
      <c r="S4" s="8">
        <v>5</v>
      </c>
      <c r="T4" s="8" t="s">
        <v>18</v>
      </c>
      <c r="U4" s="2">
        <f>R4+500000+30000</f>
        <v>10530000</v>
      </c>
      <c r="V4">
        <f>U4/Q4</f>
        <v>42120</v>
      </c>
    </row>
    <row r="5" spans="1:22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7000000</v>
      </c>
      <c r="F5" s="10">
        <f t="shared" si="4"/>
        <v>31111</v>
      </c>
      <c r="G5" s="10">
        <f t="shared" si="5"/>
        <v>25926</v>
      </c>
      <c r="H5" s="10">
        <f t="shared" si="6"/>
        <v>21605</v>
      </c>
      <c r="I5" s="4" t="e">
        <f>#REF!</f>
        <v>#REF!</v>
      </c>
      <c r="J5" s="4">
        <f t="shared" si="7"/>
        <v>7</v>
      </c>
      <c r="O5">
        <v>0</v>
      </c>
      <c r="P5">
        <f t="shared" si="8"/>
        <v>0</v>
      </c>
      <c r="Q5">
        <v>225</v>
      </c>
      <c r="R5" s="2">
        <v>7000000</v>
      </c>
      <c r="S5" s="8">
        <v>7</v>
      </c>
      <c r="T5" s="8" t="s">
        <v>19</v>
      </c>
      <c r="U5" s="2">
        <f>R5+420000+30000</f>
        <v>7450000</v>
      </c>
      <c r="V5">
        <f t="shared" ref="V5:V12" si="12">U5/Q5</f>
        <v>33111.111111111109</v>
      </c>
    </row>
    <row r="6" spans="1:22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16">
        <f t="shared" si="3"/>
        <v>9000000</v>
      </c>
      <c r="F6" s="15">
        <f t="shared" si="4"/>
        <v>36000</v>
      </c>
      <c r="G6" s="10">
        <f t="shared" si="5"/>
        <v>30000</v>
      </c>
      <c r="H6" s="10">
        <f t="shared" si="6"/>
        <v>25000</v>
      </c>
      <c r="I6" s="4" t="e">
        <f>#REF!</f>
        <v>#REF!</v>
      </c>
      <c r="J6" s="4">
        <f t="shared" si="7"/>
        <v>2</v>
      </c>
      <c r="O6">
        <v>0</v>
      </c>
      <c r="P6">
        <f t="shared" si="8"/>
        <v>0</v>
      </c>
      <c r="Q6">
        <v>250</v>
      </c>
      <c r="R6" s="2">
        <v>9000000</v>
      </c>
      <c r="S6" s="8">
        <v>2</v>
      </c>
      <c r="T6" s="8" t="s">
        <v>20</v>
      </c>
      <c r="U6" s="2">
        <f>R6+540000+30000</f>
        <v>9570000</v>
      </c>
      <c r="V6">
        <f t="shared" si="12"/>
        <v>38280</v>
      </c>
    </row>
    <row r="7" spans="1:22" x14ac:dyDescent="0.25">
      <c r="A7" s="4">
        <f t="shared" si="0"/>
        <v>0</v>
      </c>
      <c r="B7" s="4">
        <f t="shared" si="1"/>
        <v>295</v>
      </c>
      <c r="C7" s="4">
        <f t="shared" si="9"/>
        <v>354</v>
      </c>
      <c r="D7" s="4">
        <f t="shared" si="2"/>
        <v>424.8</v>
      </c>
      <c r="E7" s="16">
        <f t="shared" si="3"/>
        <v>10000000</v>
      </c>
      <c r="F7" s="15">
        <f t="shared" si="4"/>
        <v>33898</v>
      </c>
      <c r="G7" s="10">
        <f t="shared" si="5"/>
        <v>28249</v>
      </c>
      <c r="H7" s="10">
        <f t="shared" si="6"/>
        <v>23540</v>
      </c>
      <c r="I7" s="4" t="e">
        <f>#REF!</f>
        <v>#REF!</v>
      </c>
      <c r="J7" s="4">
        <f t="shared" si="7"/>
        <v>9</v>
      </c>
      <c r="O7">
        <v>0</v>
      </c>
      <c r="P7">
        <f t="shared" si="8"/>
        <v>0</v>
      </c>
      <c r="Q7">
        <v>295</v>
      </c>
      <c r="R7" s="2">
        <v>10000000</v>
      </c>
      <c r="S7" s="8">
        <v>9</v>
      </c>
      <c r="T7" s="8" t="s">
        <v>21</v>
      </c>
      <c r="U7" s="2">
        <f>R7+500000+30000</f>
        <v>10530000</v>
      </c>
      <c r="V7">
        <f t="shared" si="12"/>
        <v>35694.91525423729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  <c r="V8" t="e">
        <f t="shared" si="12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  <c r="V9" t="e">
        <f t="shared" si="12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  <c r="V10" t="e">
        <f t="shared" si="12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  <c r="V11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  <c r="V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16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16">
        <f t="shared" si="16"/>
        <v>0</v>
      </c>
      <c r="F15" s="10" t="e">
        <f t="shared" si="17"/>
        <v>#DIV/0!</v>
      </c>
      <c r="G15" s="10" t="e">
        <f t="shared" si="18"/>
        <v>#DIV/0!</v>
      </c>
      <c r="H15" s="10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2" x14ac:dyDescent="0.25">
      <c r="E16" s="8"/>
      <c r="F16" s="8"/>
      <c r="G16" s="8"/>
      <c r="H16" s="8"/>
    </row>
    <row r="17" spans="7:24" x14ac:dyDescent="0.25">
      <c r="H17" t="s">
        <v>15</v>
      </c>
    </row>
    <row r="19" spans="7:24" x14ac:dyDescent="0.25">
      <c r="H19" t="s">
        <v>13</v>
      </c>
      <c r="I19">
        <v>225</v>
      </c>
    </row>
    <row r="20" spans="7:24" x14ac:dyDescent="0.25">
      <c r="H20" t="s">
        <v>14</v>
      </c>
      <c r="I20">
        <v>25</v>
      </c>
    </row>
    <row r="21" spans="7:24" x14ac:dyDescent="0.25">
      <c r="I21">
        <f>I20+I19</f>
        <v>250</v>
      </c>
      <c r="O21" t="s">
        <v>22</v>
      </c>
    </row>
    <row r="22" spans="7:24" x14ac:dyDescent="0.25">
      <c r="G22" s="6"/>
      <c r="H22" s="6" t="s">
        <v>16</v>
      </c>
      <c r="I22">
        <v>41000</v>
      </c>
      <c r="O22">
        <v>17.82</v>
      </c>
      <c r="P22">
        <v>8.43</v>
      </c>
      <c r="Q22">
        <f>P22*O22</f>
        <v>150.2226</v>
      </c>
    </row>
    <row r="23" spans="7:24" x14ac:dyDescent="0.25">
      <c r="H23" t="s">
        <v>17</v>
      </c>
      <c r="I23">
        <f>I22*I21</f>
        <v>10250000</v>
      </c>
      <c r="O23">
        <v>6.6</v>
      </c>
      <c r="P23">
        <v>7.53</v>
      </c>
      <c r="Q23">
        <f t="shared" ref="Q23:Q29" si="23">P23*O23</f>
        <v>49.698</v>
      </c>
    </row>
    <row r="24" spans="7:24" x14ac:dyDescent="0.25">
      <c r="O24">
        <v>3.3</v>
      </c>
      <c r="P24" s="11">
        <v>0.9</v>
      </c>
      <c r="Q24">
        <f t="shared" si="23"/>
        <v>2.9699999999999998</v>
      </c>
      <c r="R24" s="13"/>
      <c r="T24" s="11"/>
      <c r="U24" s="11"/>
      <c r="V24" s="11"/>
      <c r="W24" s="11"/>
      <c r="X24" s="11"/>
    </row>
    <row r="25" spans="7:24" x14ac:dyDescent="0.25">
      <c r="I25" t="s">
        <v>24</v>
      </c>
      <c r="O25">
        <v>5</v>
      </c>
      <c r="P25" s="11">
        <v>4.13</v>
      </c>
      <c r="Q25">
        <f t="shared" si="23"/>
        <v>20.65</v>
      </c>
      <c r="T25" s="14"/>
      <c r="U25" s="14"/>
      <c r="V25" s="11"/>
      <c r="W25" s="11"/>
      <c r="X25" s="11"/>
    </row>
    <row r="26" spans="7:24" x14ac:dyDescent="0.25">
      <c r="I26" t="s">
        <v>23</v>
      </c>
      <c r="O26" s="17">
        <v>4.9000000000000004</v>
      </c>
      <c r="P26" s="17">
        <v>1.9</v>
      </c>
      <c r="Q26">
        <f t="shared" si="23"/>
        <v>9.31</v>
      </c>
      <c r="R26" s="11"/>
      <c r="T26" s="11"/>
      <c r="U26" s="11"/>
      <c r="V26" s="11"/>
      <c r="W26" s="11"/>
      <c r="X26" s="11"/>
    </row>
    <row r="27" spans="7:24" x14ac:dyDescent="0.25">
      <c r="O27">
        <v>3.17</v>
      </c>
      <c r="P27" s="11">
        <v>3.95</v>
      </c>
      <c r="Q27">
        <f t="shared" si="23"/>
        <v>12.5215</v>
      </c>
      <c r="R27" s="11"/>
      <c r="T27" s="11"/>
      <c r="U27" s="11"/>
      <c r="V27" s="11"/>
      <c r="W27" s="11"/>
      <c r="X27" s="11"/>
    </row>
    <row r="28" spans="7:24" x14ac:dyDescent="0.25">
      <c r="O28">
        <v>1.98</v>
      </c>
      <c r="P28" s="11">
        <v>0.71</v>
      </c>
      <c r="Q28">
        <f t="shared" si="23"/>
        <v>1.4057999999999999</v>
      </c>
      <c r="R28" s="12"/>
      <c r="T28" s="12"/>
      <c r="U28" s="12"/>
      <c r="V28" s="11"/>
      <c r="W28" s="11"/>
      <c r="X28" s="11"/>
    </row>
    <row r="29" spans="7:24" x14ac:dyDescent="0.25">
      <c r="O29">
        <v>3.7</v>
      </c>
      <c r="P29" s="11">
        <v>2.5</v>
      </c>
      <c r="Q29">
        <f t="shared" si="23"/>
        <v>9.25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SUM(Q22:Q29)</f>
        <v>256.02790000000005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H38" sqref="H3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2025-01-20T09:36:49Z</dcterms:modified>
</cp:coreProperties>
</file>