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W)\Rajesh Shambhulal Bhanushali\"/>
    </mc:Choice>
  </mc:AlternateContent>
  <xr:revisionPtr revIDLastSave="0" documentId="13_ncr:1_{E12EE2F0-021E-47A9-B7BD-4EA47D70FB8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19" i="4" l="1"/>
  <c r="Q48" i="4" l="1"/>
  <c r="Q45" i="4"/>
  <c r="O45" i="4"/>
  <c r="Q46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U6" i="4"/>
  <c r="T6" i="4"/>
  <c r="J21" i="4"/>
  <c r="N19" i="4"/>
  <c r="Q47" i="4" l="1"/>
  <c r="P8" i="4"/>
  <c r="Q8" i="4" s="1"/>
  <c r="Q7" i="4"/>
  <c r="P7" i="4"/>
  <c r="P6" i="4"/>
  <c r="Q5" i="4"/>
  <c r="P5" i="4"/>
  <c r="P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<sst xmlns="http://schemas.openxmlformats.org/spreadsheetml/2006/main" count="25" uniqueCount="22">
  <si>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</si>
  <si>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</si>
  <si>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</si>
  <si>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</si>
  <si>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</si>
  <si>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</si>
  <si>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</si>
  <si>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</si>
  <si>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</si>
  <si>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</si>
  <si>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</si>
  <si>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</si>
  <si>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</si>
  <si>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Residential Flat No. 1104, 11th Floor, Mulund Shangarlia</t>
  </si>
  <si>
    <t>ca</t>
  </si>
  <si>
    <t>rate</t>
  </si>
  <si>
    <t>fmv</t>
  </si>
  <si>
    <t>sa</t>
  </si>
  <si>
    <t>21.06.24</t>
  </si>
  <si>
    <t>mca</t>
  </si>
  <si>
    <t>oc - 2010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</si>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</sst>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" fontId="0" fillId="3" borderId="0" xfId="0" applyNumberFormat="1" applyFill="1"/>
    <xf numFmtId="4" fontId="1" fillId="3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404802-FE7D-44A7-A8DA-E0A9CDB1D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D23E9-5F09-482A-8E3E-3508A4912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573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A058CD-8B8A-4B51-90B8-46FF599CC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39282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164CE1-6D8D-4D32-9449-0A57AC2A5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468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57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FAB60-3318-483F-BDF0-14FD03D63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63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8"/>
  <sheetViews>
    <sheetView tabSelected="1" zoomScaleNormal="100" workbookViewId="0">
      <selection activeCell="Q19" sqref="Q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18">
        <f t="shared" ref="E2:E13" si="3">R2</f>
        <v>28000000</v>
      </c>
      <c r="F2" s="10">
        <f t="shared" ref="F2:F13" si="4">ROUND((E2/B2),0)</f>
        <v>37333</v>
      </c>
      <c r="G2" s="10">
        <f t="shared" ref="G2:G13" si="5">ROUND((E2/C2),0)</f>
        <v>31111</v>
      </c>
      <c r="H2" s="10">
        <f t="shared" ref="H2:H13" si="6">ROUND((E2/D2),0)</f>
        <v>25926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750</v>
      </c>
      <c r="R2" s="2">
        <v>28000000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768</v>
      </c>
      <c r="C3" s="4">
        <f t="shared" ref="C3:C15" si="9">B3*1.2</f>
        <v>921.59999999999991</v>
      </c>
      <c r="D3" s="4">
        <f t="shared" si="2"/>
        <v>1105.9199999999998</v>
      </c>
      <c r="E3" s="18">
        <f t="shared" si="3"/>
        <v>23500000</v>
      </c>
      <c r="F3" s="15">
        <f t="shared" si="4"/>
        <v>30599</v>
      </c>
      <c r="G3" s="10">
        <f t="shared" si="5"/>
        <v>25499</v>
      </c>
      <c r="H3" s="10">
        <f t="shared" si="6"/>
        <v>21249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768</v>
      </c>
      <c r="R3" s="2">
        <v>23500000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1200</v>
      </c>
      <c r="C4" s="4">
        <f t="shared" si="9"/>
        <v>1440</v>
      </c>
      <c r="D4" s="4">
        <f t="shared" si="2"/>
        <v>1728</v>
      </c>
      <c r="E4" s="18">
        <f t="shared" si="3"/>
        <v>33500000</v>
      </c>
      <c r="F4" s="15">
        <f t="shared" si="4"/>
        <v>27917</v>
      </c>
      <c r="G4" s="10">
        <f t="shared" si="5"/>
        <v>23264</v>
      </c>
      <c r="H4" s="10">
        <f t="shared" si="6"/>
        <v>19387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1200</v>
      </c>
      <c r="R4" s="2">
        <v>33500000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1111.1111111111113</v>
      </c>
      <c r="C5" s="4">
        <f t="shared" si="9"/>
        <v>1333.3333333333335</v>
      </c>
      <c r="D5" s="4">
        <f t="shared" si="2"/>
        <v>1600.0000000000002</v>
      </c>
      <c r="E5" s="18">
        <f t="shared" si="3"/>
        <v>27600000</v>
      </c>
      <c r="F5" s="10">
        <f t="shared" si="4"/>
        <v>24840</v>
      </c>
      <c r="G5" s="10">
        <f t="shared" si="5"/>
        <v>20700</v>
      </c>
      <c r="H5" s="10">
        <f t="shared" si="6"/>
        <v>17250</v>
      </c>
      <c r="I5" s="4" t="e">
        <f>#REF!</f>
        <v>#REF!</v>
      </c>
      <c r="J5" s="4">
        <f t="shared" si="7"/>
        <v>0</v>
      </c>
      <c r="O5">
        <v>1600</v>
      </c>
      <c r="P5">
        <f t="shared" si="8"/>
        <v>1333.3333333333335</v>
      </c>
      <c r="Q5">
        <f t="shared" ref="Q5:Q8" si="10">P5/1.2</f>
        <v>1111.1111111111113</v>
      </c>
      <c r="R5" s="2">
        <v>27600000</v>
      </c>
      <c r="S5" s="8"/>
      <c r="T5" s="8"/>
    </row>
    <row r="6" spans="1:22" x14ac:dyDescent="0.25">
      <c r="A6" s="4">
        <f t="shared" si="0"/>
        <v>0</v>
      </c>
      <c r="B6" s="4">
        <f t="shared" si="1"/>
        <v>958</v>
      </c>
      <c r="C6" s="4">
        <f t="shared" si="9"/>
        <v>1149.5999999999999</v>
      </c>
      <c r="D6" s="4">
        <f t="shared" si="2"/>
        <v>1379.5199999999998</v>
      </c>
      <c r="E6" s="18">
        <f t="shared" si="3"/>
        <v>26100000</v>
      </c>
      <c r="F6" s="15">
        <f t="shared" si="4"/>
        <v>27244</v>
      </c>
      <c r="G6" s="10">
        <f t="shared" si="5"/>
        <v>22704</v>
      </c>
      <c r="H6" s="10">
        <f t="shared" si="6"/>
        <v>18920</v>
      </c>
      <c r="I6" s="4" t="e">
        <f>#REF!</f>
        <v>#REF!</v>
      </c>
      <c r="J6" s="4">
        <f t="shared" si="7"/>
        <v>2</v>
      </c>
      <c r="O6">
        <v>0</v>
      </c>
      <c r="P6">
        <f t="shared" si="8"/>
        <v>0</v>
      </c>
      <c r="Q6">
        <v>958</v>
      </c>
      <c r="R6" s="2">
        <v>26100000</v>
      </c>
      <c r="S6" s="8">
        <v>2</v>
      </c>
      <c r="T6" s="17">
        <f>R6+1566000+30000</f>
        <v>27696000</v>
      </c>
      <c r="U6">
        <f>T6/Q6</f>
        <v>28910.229645093947</v>
      </c>
      <c r="V6" t="s">
        <v>18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8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8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5:24" x14ac:dyDescent="0.25">
      <c r="I18" t="s">
        <v>13</v>
      </c>
    </row>
    <row r="19" spans="5:24" x14ac:dyDescent="0.25">
      <c r="G19" t="s">
        <v>21</v>
      </c>
      <c r="H19">
        <f>J19*1.2</f>
        <v>922.8</v>
      </c>
      <c r="I19" t="s">
        <v>14</v>
      </c>
      <c r="J19">
        <v>769</v>
      </c>
      <c r="N19">
        <f>71.44*10.764</f>
        <v>768.98015999999996</v>
      </c>
      <c r="O19" t="s">
        <v>17</v>
      </c>
      <c r="P19">
        <v>1196</v>
      </c>
    </row>
    <row r="20" spans="5:24" x14ac:dyDescent="0.25">
      <c r="E20" s="11"/>
      <c r="I20" t="s">
        <v>15</v>
      </c>
      <c r="J20" s="16">
        <v>27500</v>
      </c>
    </row>
    <row r="21" spans="5:24" x14ac:dyDescent="0.25">
      <c r="I21" t="s">
        <v>16</v>
      </c>
      <c r="J21" s="16">
        <f>J20*J19</f>
        <v>21147500</v>
      </c>
    </row>
    <row r="22" spans="5:24" x14ac:dyDescent="0.25">
      <c r="G22" s="6"/>
      <c r="H22" s="6"/>
    </row>
    <row r="23" spans="5:24" x14ac:dyDescent="0.25">
      <c r="O23" t="s">
        <v>19</v>
      </c>
    </row>
    <row r="24" spans="5:24" x14ac:dyDescent="0.25">
      <c r="J24" t="s">
        <v>20</v>
      </c>
      <c r="O24">
        <v>1.54</v>
      </c>
      <c r="P24" s="11">
        <v>2.87</v>
      </c>
      <c r="Q24" s="11">
        <f>P24*O24</f>
        <v>4.4198000000000004</v>
      </c>
      <c r="R24" s="13"/>
      <c r="T24" s="11"/>
      <c r="U24" s="11"/>
      <c r="V24" s="11"/>
      <c r="W24" s="11"/>
      <c r="X24" s="11"/>
    </row>
    <row r="25" spans="5:24" x14ac:dyDescent="0.25">
      <c r="O25">
        <v>5.5</v>
      </c>
      <c r="P25" s="11">
        <v>4.2699999999999996</v>
      </c>
      <c r="Q25" s="11">
        <f t="shared" ref="Q25:Q46" si="23">P25*O25</f>
        <v>23.484999999999999</v>
      </c>
      <c r="R25" s="14"/>
      <c r="T25" s="14"/>
      <c r="U25" s="14"/>
      <c r="V25" s="11"/>
      <c r="W25" s="11"/>
      <c r="X25" s="11"/>
    </row>
    <row r="26" spans="5:24" x14ac:dyDescent="0.25">
      <c r="O26">
        <v>0.77</v>
      </c>
      <c r="P26" s="11">
        <v>2.87</v>
      </c>
      <c r="Q26" s="11">
        <f t="shared" si="23"/>
        <v>2.2099000000000002</v>
      </c>
      <c r="R26" s="11"/>
      <c r="T26" s="11"/>
      <c r="U26" s="11"/>
      <c r="V26" s="11"/>
      <c r="W26" s="11"/>
      <c r="X26" s="11"/>
    </row>
    <row r="27" spans="5:24" x14ac:dyDescent="0.25">
      <c r="O27">
        <v>2.76</v>
      </c>
      <c r="P27" s="11">
        <v>3.2</v>
      </c>
      <c r="Q27" s="11">
        <f t="shared" si="23"/>
        <v>8.831999999999999</v>
      </c>
      <c r="R27" s="11"/>
      <c r="T27" s="11"/>
      <c r="U27" s="11"/>
      <c r="V27" s="11"/>
      <c r="W27" s="11"/>
      <c r="X27" s="11"/>
    </row>
    <row r="28" spans="5:24" x14ac:dyDescent="0.25">
      <c r="O28">
        <v>0.22</v>
      </c>
      <c r="P28" s="11">
        <v>1.03</v>
      </c>
      <c r="Q28" s="11">
        <f t="shared" si="23"/>
        <v>0.2266</v>
      </c>
      <c r="R28" s="12"/>
      <c r="T28" s="12"/>
      <c r="U28" s="12"/>
      <c r="V28" s="11"/>
      <c r="W28" s="11"/>
      <c r="X28" s="11"/>
    </row>
    <row r="29" spans="5:24" x14ac:dyDescent="0.25">
      <c r="O29">
        <v>0.2</v>
      </c>
      <c r="P29" s="11">
        <v>1</v>
      </c>
      <c r="Q29" s="11">
        <f t="shared" si="23"/>
        <v>0.2</v>
      </c>
      <c r="R29" s="11"/>
      <c r="T29" s="11"/>
      <c r="U29" s="11"/>
      <c r="V29" s="11"/>
      <c r="W29" s="11"/>
      <c r="X29" s="11"/>
    </row>
    <row r="30" spans="5:24" x14ac:dyDescent="0.25">
      <c r="O30">
        <v>2.68</v>
      </c>
      <c r="P30" s="11">
        <v>1</v>
      </c>
      <c r="Q30" s="11">
        <f t="shared" si="23"/>
        <v>2.68</v>
      </c>
      <c r="R30" s="11"/>
      <c r="T30" s="11"/>
      <c r="U30" s="11"/>
      <c r="V30" s="11"/>
      <c r="W30" s="11"/>
      <c r="X30" s="11"/>
    </row>
    <row r="31" spans="5:24" x14ac:dyDescent="0.25">
      <c r="O31">
        <v>2.62</v>
      </c>
      <c r="P31" s="11">
        <v>0.95</v>
      </c>
      <c r="Q31" s="11">
        <f t="shared" si="23"/>
        <v>2.4889999999999999</v>
      </c>
      <c r="R31" s="11"/>
      <c r="T31" s="11"/>
      <c r="U31" s="11"/>
      <c r="V31" s="11"/>
      <c r="W31" s="11"/>
      <c r="X31" s="11"/>
    </row>
    <row r="32" spans="5:24" x14ac:dyDescent="0.25">
      <c r="O32">
        <v>0.48</v>
      </c>
      <c r="P32" s="11">
        <v>0.6</v>
      </c>
      <c r="Q32" s="11">
        <f t="shared" si="23"/>
        <v>0.28799999999999998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4.2</v>
      </c>
      <c r="P33" s="11">
        <v>3.1</v>
      </c>
      <c r="Q33" s="11">
        <f t="shared" si="23"/>
        <v>13.020000000000001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0.14000000000000001</v>
      </c>
      <c r="P34" s="11">
        <v>0.75</v>
      </c>
      <c r="Q34" s="11">
        <f t="shared" si="23"/>
        <v>0.10500000000000001</v>
      </c>
      <c r="R34" s="11"/>
    </row>
    <row r="35" spans="15:24" x14ac:dyDescent="0.25">
      <c r="O35">
        <v>1.56</v>
      </c>
      <c r="P35" s="11">
        <v>2.2400000000000002</v>
      </c>
      <c r="Q35" s="11">
        <f t="shared" si="23"/>
        <v>3.4944000000000006</v>
      </c>
      <c r="R35" s="11"/>
      <c r="T35" s="6"/>
    </row>
    <row r="36" spans="15:24" x14ac:dyDescent="0.25">
      <c r="O36">
        <v>0.15</v>
      </c>
      <c r="P36" s="11">
        <v>0.66</v>
      </c>
      <c r="Q36" s="11">
        <f t="shared" si="23"/>
        <v>9.9000000000000005E-2</v>
      </c>
      <c r="R36" s="11"/>
      <c r="S36" s="6"/>
    </row>
    <row r="37" spans="15:24" x14ac:dyDescent="0.25">
      <c r="O37">
        <v>0.9</v>
      </c>
      <c r="P37" s="11">
        <v>0.95</v>
      </c>
      <c r="Q37" s="11">
        <f t="shared" si="23"/>
        <v>0.85499999999999998</v>
      </c>
    </row>
    <row r="38" spans="15:24" x14ac:dyDescent="0.25">
      <c r="O38">
        <v>3.09</v>
      </c>
      <c r="P38" s="11">
        <v>4.09</v>
      </c>
      <c r="Q38" s="11">
        <f t="shared" si="23"/>
        <v>12.6381</v>
      </c>
    </row>
    <row r="39" spans="15:24" x14ac:dyDescent="0.25">
      <c r="O39">
        <v>4.17</v>
      </c>
      <c r="P39" s="11">
        <v>0.7</v>
      </c>
      <c r="Q39" s="11">
        <f t="shared" si="23"/>
        <v>2.9189999999999996</v>
      </c>
    </row>
    <row r="40" spans="15:24" x14ac:dyDescent="0.25">
      <c r="O40">
        <v>0.27</v>
      </c>
      <c r="P40" s="11">
        <v>2.39</v>
      </c>
      <c r="Q40" s="11">
        <f t="shared" si="23"/>
        <v>0.6453000000000001</v>
      </c>
    </row>
    <row r="41" spans="15:24" x14ac:dyDescent="0.25">
      <c r="O41">
        <v>0.83</v>
      </c>
      <c r="P41" s="11">
        <v>4.47</v>
      </c>
      <c r="Q41" s="11">
        <f t="shared" si="23"/>
        <v>3.7100999999999997</v>
      </c>
    </row>
    <row r="42" spans="15:24" x14ac:dyDescent="0.25">
      <c r="O42">
        <v>1.72</v>
      </c>
      <c r="P42" s="11">
        <v>1.28</v>
      </c>
      <c r="Q42" s="11">
        <f t="shared" si="23"/>
        <v>2.2016</v>
      </c>
    </row>
    <row r="43" spans="15:24" x14ac:dyDescent="0.25">
      <c r="O43">
        <v>0.8</v>
      </c>
      <c r="P43" s="11">
        <v>1.44</v>
      </c>
      <c r="Q43" s="11">
        <f t="shared" si="23"/>
        <v>1.1519999999999999</v>
      </c>
    </row>
    <row r="44" spans="15:24" x14ac:dyDescent="0.25">
      <c r="O44">
        <v>0.28000000000000003</v>
      </c>
      <c r="P44" s="11">
        <v>1.06</v>
      </c>
      <c r="Q44" s="11">
        <f t="shared" si="23"/>
        <v>0.29680000000000006</v>
      </c>
    </row>
    <row r="45" spans="15:24" x14ac:dyDescent="0.25">
      <c r="O45">
        <f>0.8+1.55</f>
        <v>2.35</v>
      </c>
      <c r="P45" s="11">
        <v>1.56</v>
      </c>
      <c r="Q45" s="11">
        <f t="shared" si="23"/>
        <v>3.6660000000000004</v>
      </c>
    </row>
    <row r="46" spans="15:24" x14ac:dyDescent="0.25">
      <c r="O46">
        <v>0.16</v>
      </c>
      <c r="P46" s="11">
        <v>0.76</v>
      </c>
      <c r="Q46" s="11">
        <f t="shared" si="23"/>
        <v>0.1216</v>
      </c>
    </row>
    <row r="47" spans="15:24" x14ac:dyDescent="0.25">
      <c r="Q47" s="11">
        <f>SUM(Q24:Q46)</f>
        <v>89.754199999999983</v>
      </c>
    </row>
    <row r="48" spans="15:24" x14ac:dyDescent="0.25">
      <c r="Q48" s="11">
        <f>Q47*10.764</f>
        <v>966.1142087999998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2025-01-14T05:54:59Z</dcterms:modified>
</cp:coreProperties>
</file>