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P11" i="15" l="1"/>
  <c r="S14" i="13"/>
  <c r="O30" i="4" l="1"/>
  <c r="H33" i="4"/>
  <c r="R5" i="13" l="1"/>
  <c r="W34" i="4"/>
  <c r="C3" i="4" l="1"/>
  <c r="P9" i="4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H6" i="4" s="1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H4" i="4" s="1"/>
  <c r="A4" i="4"/>
  <c r="Q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D3" i="4" l="1"/>
  <c r="H9" i="4"/>
  <c r="G8" i="4"/>
  <c r="G9" i="4"/>
  <c r="F8" i="4"/>
  <c r="F9" i="4"/>
  <c r="H3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W39" i="4" s="1"/>
  <c r="S36" i="4" l="1"/>
  <c r="S37" i="4" s="1"/>
  <c r="S39" i="4" s="1"/>
  <c r="W31" i="4"/>
  <c r="W35" i="4"/>
  <c r="W36" i="4" s="1"/>
  <c r="W42" i="4" s="1"/>
  <c r="W43" i="4" s="1"/>
  <c r="S38" i="4" l="1"/>
  <c r="W48" i="4" l="1"/>
  <c r="W44" i="4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<sst xmlns="http://schemas.openxmlformats.org/spreadsheetml/2006/main" count="49" uniqueCount="43">
  <si>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</si>
  <si>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</si>
  <si>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</si>
  <si>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</si>
  <si>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</si>
  <si>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</si>
  <si>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</si>
  <si>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</si>
  <si>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</si>
  <si>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</si>
  <si>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</si>
  <si>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</si>
  <si>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</si>
  <si>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</si>
  <si>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</si>
  <si>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</si>
  <si>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</si>
  <si>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</si>
  <si>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</si>
  <si>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</si>
  <si>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</si>
  <si>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</si>
  <si>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</si>
  <si>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</si>
  <si>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</si>
  <si>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</si>
  <si>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</si>
  <si>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</si>
  <si>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</si>
  <si>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</si>
  <si>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</si>
  <si>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</si>
  <si>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</si>
  <si>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</si>
  <si>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</si>
  <si>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</si>
  <si>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</si>
  <si>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</si>
  <si>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</si>
  <si>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</si>
  <si>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Bank Of Baroda ( Kapurbawdi Branch )  - Mr. Arkhit Bairagi Dakua &amp; Mrs. Krishnaveni Arkhit Dauka</t>
  </si>
  <si>
    <t>Agree CA</t>
  </si>
  <si>
    <t>As per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</si>
</sst>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164" fontId="10" fillId="0" borderId="0" xfId="1" applyFont="1" applyBorder="1"/>
    <xf numFmtId="164" fontId="10" fillId="0" borderId="0" xfId="1" applyFont="1" applyFill="1" applyBorder="1"/>
    <xf numFmtId="0" fontId="5" fillId="0" borderId="0" xfId="0" applyFont="1"/>
    <xf numFmtId="0" fontId="10" fillId="3" borderId="0" xfId="0" applyFon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14</xdr:col>
      <xdr:colOff>86588</xdr:colOff>
      <xdr:row>28</xdr:row>
      <xdr:rowOff>95981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6182588" cy="52394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16</xdr:col>
      <xdr:colOff>77061</xdr:colOff>
      <xdr:row>32</xdr:row>
      <xdr:rowOff>153113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143000"/>
          <a:ext cx="6173061" cy="51061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12</xdr:col>
      <xdr:colOff>115167</xdr:colOff>
      <xdr:row>28</xdr:row>
      <xdr:rowOff>67402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6211167" cy="52109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17</xdr:col>
      <xdr:colOff>296592</xdr:colOff>
      <xdr:row>28</xdr:row>
      <xdr:rowOff>134040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9440592" cy="49441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17</xdr:col>
      <xdr:colOff>534751</xdr:colOff>
      <xdr:row>33</xdr:row>
      <xdr:rowOff>38797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333500"/>
          <a:ext cx="9678751" cy="4991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A7" zoomScaleNormal="100" workbookViewId="0">
      <selection activeCell="P22" sqref="P22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5" t="s">
        <v>36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/>
      <c r="T2"/>
    </row>
    <row r="3" spans="1:20" s="50" customFormat="1" x14ac:dyDescent="0.25">
      <c r="A3" s="48">
        <f t="shared" ref="A3:A9" si="0">N3</f>
        <v>0</v>
      </c>
      <c r="B3" s="48">
        <f t="shared" ref="B3:B9" si="1">Q3</f>
        <v>995</v>
      </c>
      <c r="C3" s="48">
        <f>B3*1.2</f>
        <v>1194</v>
      </c>
      <c r="D3" s="48">
        <f t="shared" ref="D3:D9" si="2">C3*1.2</f>
        <v>1432.8</v>
      </c>
      <c r="E3" s="49">
        <f t="shared" ref="E3:E9" si="3">R3</f>
        <v>15545000</v>
      </c>
      <c r="F3" s="48">
        <f t="shared" ref="F3:F9" si="4">ROUND((E3/B3),0)</f>
        <v>15623</v>
      </c>
      <c r="G3" s="48">
        <f t="shared" ref="G3:G9" si="5">ROUND((E3/C3),0)</f>
        <v>13019</v>
      </c>
      <c r="H3" s="48">
        <f t="shared" ref="H3:H9" si="6">ROUND((E3/D3),0)</f>
        <v>10849</v>
      </c>
      <c r="I3" s="48" t="e">
        <f>#REF!</f>
        <v>#REF!</v>
      </c>
      <c r="J3" s="48">
        <f t="shared" ref="J3:J9" si="7">S3</f>
        <v>0</v>
      </c>
      <c r="O3" s="50">
        <v>0</v>
      </c>
      <c r="P3" s="50">
        <v>1194</v>
      </c>
      <c r="Q3" s="50">
        <f t="shared" ref="Q3:Q9" si="8">P3/1.2</f>
        <v>995</v>
      </c>
      <c r="R3" s="51">
        <v>15545000</v>
      </c>
    </row>
    <row r="4" spans="1:20" x14ac:dyDescent="0.25">
      <c r="A4" s="4">
        <f t="shared" si="0"/>
        <v>0</v>
      </c>
      <c r="B4" s="4">
        <f t="shared" si="1"/>
        <v>760</v>
      </c>
      <c r="C4" s="4">
        <f t="shared" ref="C4:C9" si="9">B4*1.2</f>
        <v>912</v>
      </c>
      <c r="D4" s="4">
        <f t="shared" si="2"/>
        <v>1094.3999999999999</v>
      </c>
      <c r="E4" s="5">
        <f t="shared" si="3"/>
        <v>9800000</v>
      </c>
      <c r="F4" s="9">
        <f t="shared" si="4"/>
        <v>12895</v>
      </c>
      <c r="G4" s="9">
        <f t="shared" si="5"/>
        <v>10746</v>
      </c>
      <c r="H4" s="9">
        <f t="shared" si="6"/>
        <v>8955</v>
      </c>
      <c r="I4" s="4" t="e">
        <f>#REF!</f>
        <v>#REF!</v>
      </c>
      <c r="J4" s="4">
        <f t="shared" si="7"/>
        <v>0</v>
      </c>
      <c r="O4">
        <v>0</v>
      </c>
      <c r="P4">
        <f t="shared" ref="P4:P9" si="10">O4/1.2</f>
        <v>0</v>
      </c>
      <c r="Q4">
        <v>760</v>
      </c>
      <c r="R4" s="2">
        <v>9800000</v>
      </c>
    </row>
    <row r="5" spans="1:20" s="50" customFormat="1" x14ac:dyDescent="0.25">
      <c r="A5" s="48">
        <f t="shared" si="0"/>
        <v>0</v>
      </c>
      <c r="B5" s="48">
        <f t="shared" si="1"/>
        <v>760</v>
      </c>
      <c r="C5" s="48">
        <f t="shared" si="9"/>
        <v>912</v>
      </c>
      <c r="D5" s="48">
        <f t="shared" si="2"/>
        <v>1094.3999999999999</v>
      </c>
      <c r="E5" s="49">
        <f t="shared" si="3"/>
        <v>11478000</v>
      </c>
      <c r="F5" s="48">
        <f t="shared" si="4"/>
        <v>15103</v>
      </c>
      <c r="G5" s="48">
        <f t="shared" si="5"/>
        <v>12586</v>
      </c>
      <c r="H5" s="48">
        <f t="shared" si="6"/>
        <v>10488</v>
      </c>
      <c r="I5" s="48" t="e">
        <f>#REF!</f>
        <v>#REF!</v>
      </c>
      <c r="J5" s="48">
        <f t="shared" si="7"/>
        <v>0</v>
      </c>
      <c r="O5" s="50">
        <v>0</v>
      </c>
      <c r="P5" s="50">
        <f t="shared" si="10"/>
        <v>0</v>
      </c>
      <c r="Q5" s="50">
        <v>760</v>
      </c>
      <c r="R5" s="51">
        <v>11478000</v>
      </c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9" t="e">
        <f t="shared" si="4"/>
        <v>#DIV/0!</v>
      </c>
      <c r="G6" s="9" t="e">
        <f t="shared" si="5"/>
        <v>#DIV/0!</v>
      </c>
      <c r="H6" s="9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10"/>
        <v>0</v>
      </c>
      <c r="Q6">
        <f t="shared" si="8"/>
        <v>0</v>
      </c>
      <c r="R6" s="2">
        <v>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9" t="e">
        <f t="shared" si="4"/>
        <v>#DIV/0!</v>
      </c>
      <c r="G7" s="9" t="e">
        <f t="shared" si="5"/>
        <v>#DIV/0!</v>
      </c>
      <c r="H7" s="9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10"/>
        <v>0</v>
      </c>
      <c r="Q7">
        <f t="shared" si="8"/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10"/>
        <v>0</v>
      </c>
      <c r="Q8">
        <f t="shared" si="8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10"/>
        <v>0</v>
      </c>
      <c r="Q9">
        <f t="shared" si="8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5" t="s">
        <v>37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20" s="50" customFormat="1" x14ac:dyDescent="0.25">
      <c r="A16" s="48">
        <f t="shared" ref="A16:A25" si="32">N16</f>
        <v>0</v>
      </c>
      <c r="B16" s="48">
        <f t="shared" ref="B16:B25" si="33">Q16</f>
        <v>760</v>
      </c>
      <c r="C16" s="48">
        <f t="shared" ref="C16:C25" si="34">B16*1.2</f>
        <v>912</v>
      </c>
      <c r="D16" s="48">
        <f t="shared" ref="D16:D25" si="35">C16*1.2</f>
        <v>1094.3999999999999</v>
      </c>
      <c r="E16" s="49">
        <f t="shared" ref="E16:E25" si="36">R16</f>
        <v>13500000</v>
      </c>
      <c r="F16" s="48">
        <f t="shared" ref="F16:F25" si="37">ROUND((E16/B16),0)</f>
        <v>17763</v>
      </c>
      <c r="G16" s="48">
        <f t="shared" ref="G16:G25" si="38">ROUND((E16/C16),0)</f>
        <v>14803</v>
      </c>
      <c r="H16" s="48">
        <f t="shared" ref="H16:H25" si="39">ROUND((E16/D16),0)</f>
        <v>12336</v>
      </c>
      <c r="I16" s="48" t="e">
        <f>#REF!</f>
        <v>#REF!</v>
      </c>
      <c r="J16" s="48">
        <f t="shared" ref="J16:J25" si="40">S16</f>
        <v>0</v>
      </c>
      <c r="O16" s="50">
        <v>0</v>
      </c>
      <c r="P16" s="50">
        <f t="shared" ref="P16:Q25" si="41">O16/1.2</f>
        <v>0</v>
      </c>
      <c r="Q16" s="50">
        <v>760</v>
      </c>
      <c r="R16" s="51">
        <v>13500000</v>
      </c>
    </row>
    <row r="17" spans="1:25" x14ac:dyDescent="0.25">
      <c r="A17" s="4">
        <f t="shared" si="32"/>
        <v>0</v>
      </c>
      <c r="B17" s="4">
        <f t="shared" si="33"/>
        <v>998</v>
      </c>
      <c r="C17" s="4">
        <f t="shared" si="34"/>
        <v>1197.5999999999999</v>
      </c>
      <c r="D17" s="4">
        <f t="shared" si="35"/>
        <v>1437.12</v>
      </c>
      <c r="E17" s="5">
        <f t="shared" si="36"/>
        <v>15000000</v>
      </c>
      <c r="F17" s="9">
        <f t="shared" si="37"/>
        <v>15030</v>
      </c>
      <c r="G17" s="9">
        <f t="shared" si="38"/>
        <v>12525</v>
      </c>
      <c r="H17" s="9">
        <f t="shared" si="39"/>
        <v>10438</v>
      </c>
      <c r="I17" s="4" t="e">
        <f>#REF!</f>
        <v>#REF!</v>
      </c>
      <c r="J17" s="4">
        <f t="shared" si="40"/>
        <v>0</v>
      </c>
      <c r="O17">
        <v>0</v>
      </c>
      <c r="P17">
        <f t="shared" si="41"/>
        <v>0</v>
      </c>
      <c r="Q17">
        <v>998</v>
      </c>
      <c r="R17" s="2">
        <v>15000000</v>
      </c>
    </row>
    <row r="18" spans="1:25" x14ac:dyDescent="0.25">
      <c r="A18" s="4">
        <f t="shared" si="32"/>
        <v>0</v>
      </c>
      <c r="B18" s="4">
        <f t="shared" si="33"/>
        <v>560</v>
      </c>
      <c r="C18" s="4">
        <f t="shared" si="34"/>
        <v>672</v>
      </c>
      <c r="D18" s="4">
        <f t="shared" si="35"/>
        <v>806.4</v>
      </c>
      <c r="E18" s="5">
        <f t="shared" si="36"/>
        <v>8500000</v>
      </c>
      <c r="F18" s="9">
        <f t="shared" si="37"/>
        <v>15179</v>
      </c>
      <c r="G18" s="9">
        <f t="shared" si="38"/>
        <v>12649</v>
      </c>
      <c r="H18" s="9">
        <f t="shared" si="39"/>
        <v>10541</v>
      </c>
      <c r="I18" s="4" t="e">
        <f>#REF!</f>
        <v>#REF!</v>
      </c>
      <c r="J18" s="4">
        <f t="shared" si="40"/>
        <v>0</v>
      </c>
      <c r="O18">
        <v>0</v>
      </c>
      <c r="P18">
        <f t="shared" si="41"/>
        <v>0</v>
      </c>
      <c r="Q18">
        <v>560</v>
      </c>
      <c r="R18" s="2">
        <v>8500000</v>
      </c>
    </row>
    <row r="19" spans="1:25" s="50" customFormat="1" x14ac:dyDescent="0.25">
      <c r="A19" s="48">
        <f t="shared" ref="A19:A22" si="42">N19</f>
        <v>0</v>
      </c>
      <c r="B19" s="48">
        <f t="shared" ref="B19:B22" si="43">Q19</f>
        <v>612</v>
      </c>
      <c r="C19" s="48">
        <f t="shared" ref="C19:C22" si="44">B19*1.2</f>
        <v>734.4</v>
      </c>
      <c r="D19" s="48">
        <f t="shared" ref="D19:D22" si="45">C19*1.2</f>
        <v>881.28</v>
      </c>
      <c r="E19" s="49">
        <f t="shared" ref="E19:E22" si="46">R19</f>
        <v>12400000</v>
      </c>
      <c r="F19" s="48">
        <f t="shared" ref="F19:F22" si="47">ROUND((E19/B19),0)</f>
        <v>20261</v>
      </c>
      <c r="G19" s="48">
        <f t="shared" ref="G19:G22" si="48">ROUND((E19/C19),0)</f>
        <v>16885</v>
      </c>
      <c r="H19" s="48">
        <f t="shared" ref="H19:H22" si="49">ROUND((E19/D19),0)</f>
        <v>14070</v>
      </c>
      <c r="I19" s="48" t="e">
        <f>#REF!</f>
        <v>#REF!</v>
      </c>
      <c r="J19" s="48">
        <f t="shared" ref="J19:J22" si="50">S19</f>
        <v>0</v>
      </c>
      <c r="O19" s="50">
        <v>0</v>
      </c>
      <c r="P19" s="50">
        <f t="shared" ref="P19:P22" si="51">O19/1.2</f>
        <v>0</v>
      </c>
      <c r="Q19" s="50">
        <v>612</v>
      </c>
      <c r="R19" s="51">
        <v>12400000</v>
      </c>
    </row>
    <row r="20" spans="1:25" x14ac:dyDescent="0.25">
      <c r="A20" s="4">
        <f t="shared" si="42"/>
        <v>0</v>
      </c>
      <c r="B20" s="4">
        <f t="shared" si="43"/>
        <v>0</v>
      </c>
      <c r="C20" s="4">
        <f t="shared" si="44"/>
        <v>0</v>
      </c>
      <c r="D20" s="4">
        <f t="shared" si="45"/>
        <v>0</v>
      </c>
      <c r="E20" s="5">
        <f t="shared" si="46"/>
        <v>0</v>
      </c>
      <c r="F20" s="9" t="e">
        <f t="shared" si="47"/>
        <v>#DIV/0!</v>
      </c>
      <c r="G20" s="9" t="e">
        <f t="shared" si="48"/>
        <v>#DIV/0!</v>
      </c>
      <c r="H20" s="9" t="e">
        <f t="shared" si="49"/>
        <v>#DIV/0!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f t="shared" ref="Q20:Q22" si="52">P20/1.2</f>
        <v>0</v>
      </c>
      <c r="R20" s="2">
        <v>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si="52"/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17500</v>
      </c>
      <c r="X26" s="20" t="s">
        <v>39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2500</v>
      </c>
      <c r="X27" s="22"/>
    </row>
    <row r="28" spans="1:25" ht="15.75" x14ac:dyDescent="0.25">
      <c r="S28" s="10"/>
      <c r="T28" s="10"/>
      <c r="U28" s="17" t="s">
        <v>15</v>
      </c>
      <c r="V28" s="18"/>
      <c r="W28" s="19">
        <f>W26-W27</f>
        <v>15000</v>
      </c>
      <c r="X28" s="22"/>
    </row>
    <row r="29" spans="1:25" ht="15.75" x14ac:dyDescent="0.25">
      <c r="E29" t="s">
        <v>41</v>
      </c>
      <c r="F29" s="7">
        <v>835</v>
      </c>
      <c r="G29" s="6"/>
      <c r="H29" s="6"/>
      <c r="O29">
        <v>18000</v>
      </c>
      <c r="S29" s="10"/>
      <c r="T29" s="10"/>
      <c r="U29" s="17" t="s">
        <v>16</v>
      </c>
      <c r="V29" s="18"/>
      <c r="W29" s="41">
        <f>W27</f>
        <v>2500</v>
      </c>
      <c r="X29" s="42"/>
      <c r="Y29" s="43"/>
    </row>
    <row r="30" spans="1:25" ht="15.75" x14ac:dyDescent="0.25">
      <c r="O30">
        <f>O29/1.4</f>
        <v>12857.142857142859</v>
      </c>
      <c r="S30" s="10"/>
      <c r="T30" s="10"/>
      <c r="U30" s="17" t="s">
        <v>17</v>
      </c>
      <c r="V30" s="23"/>
      <c r="W30" s="31">
        <f>X30-X31</f>
        <v>15</v>
      </c>
      <c r="X30" s="44">
        <v>2025</v>
      </c>
      <c r="Y30" s="43"/>
    </row>
    <row r="31" spans="1:25" ht="15.75" x14ac:dyDescent="0.25">
      <c r="S31" s="10"/>
      <c r="T31" s="10"/>
      <c r="U31" s="17" t="s">
        <v>18</v>
      </c>
      <c r="V31" s="23"/>
      <c r="W31" s="31">
        <f>W32-W30</f>
        <v>45</v>
      </c>
      <c r="X31" s="31">
        <v>2010</v>
      </c>
      <c r="Y31" s="43" t="s">
        <v>42</v>
      </c>
    </row>
    <row r="32" spans="1:25" ht="15.75" x14ac:dyDescent="0.25">
      <c r="H32">
        <v>14500</v>
      </c>
      <c r="S32" s="10"/>
      <c r="T32" s="10"/>
      <c r="U32" s="17" t="s">
        <v>19</v>
      </c>
      <c r="V32" s="23"/>
      <c r="W32" s="31">
        <v>60</v>
      </c>
      <c r="X32" s="31"/>
      <c r="Y32" s="43"/>
    </row>
    <row r="33" spans="8:24" ht="48" customHeight="1" x14ac:dyDescent="0.25">
      <c r="H33">
        <f>H32*1.2</f>
        <v>17400</v>
      </c>
      <c r="P33" s="46" t="s">
        <v>40</v>
      </c>
      <c r="Q33" s="46"/>
      <c r="R33" s="46"/>
      <c r="S33" s="46"/>
      <c r="T33" s="47"/>
      <c r="U33" s="21" t="s">
        <v>20</v>
      </c>
      <c r="V33" s="23"/>
      <c r="W33" s="24">
        <f>90*W30/W32</f>
        <v>22.5</v>
      </c>
      <c r="X33" s="24"/>
    </row>
    <row r="34" spans="8:24" ht="15.75" x14ac:dyDescent="0.25">
      <c r="U34" s="17"/>
      <c r="V34" s="26"/>
      <c r="W34" s="27">
        <f>W33%</f>
        <v>0.22500000000000001</v>
      </c>
      <c r="X34" s="27"/>
    </row>
    <row r="35" spans="8:24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562.5</v>
      </c>
      <c r="X35" s="22"/>
    </row>
    <row r="36" spans="8:24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1937.5</v>
      </c>
      <c r="X36" s="22"/>
    </row>
    <row r="37" spans="8:24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15000</v>
      </c>
      <c r="X37" s="22"/>
    </row>
    <row r="38" spans="8:24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8:24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16937.5</v>
      </c>
      <c r="X39" s="22"/>
    </row>
    <row r="40" spans="8:24" ht="15.75" x14ac:dyDescent="0.25">
      <c r="S40" s="10"/>
      <c r="T40" s="10"/>
      <c r="U40" s="23"/>
      <c r="V40" s="23"/>
      <c r="W40" s="24"/>
      <c r="X40" s="24"/>
    </row>
    <row r="41" spans="8:24" ht="15.75" x14ac:dyDescent="0.25">
      <c r="S41" s="10"/>
      <c r="T41" s="10"/>
      <c r="U41" s="28" t="s">
        <v>38</v>
      </c>
      <c r="V41" s="30"/>
      <c r="W41" s="25">
        <v>835</v>
      </c>
      <c r="X41" s="24"/>
    </row>
    <row r="42" spans="8:24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14142812.5</v>
      </c>
      <c r="X42" s="33"/>
    </row>
    <row r="43" spans="8:24" ht="15.75" x14ac:dyDescent="0.25">
      <c r="S43" s="11"/>
      <c r="T43" s="10"/>
      <c r="U43" s="17" t="s">
        <v>25</v>
      </c>
      <c r="V43" s="23"/>
      <c r="W43" s="34">
        <f>W42*0.9</f>
        <v>12728531.25</v>
      </c>
      <c r="X43" s="35"/>
    </row>
    <row r="44" spans="8:24" ht="15.75" x14ac:dyDescent="0.25">
      <c r="S44" s="10"/>
      <c r="T44" s="10"/>
      <c r="U44" s="17" t="s">
        <v>26</v>
      </c>
      <c r="V44" s="23"/>
      <c r="W44" s="34">
        <f>W42*0.8</f>
        <v>11314250</v>
      </c>
      <c r="X44" s="34"/>
    </row>
    <row r="45" spans="8:24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8:24" ht="15.75" x14ac:dyDescent="0.25">
      <c r="Q46" s="34"/>
      <c r="U46" s="37" t="s">
        <v>27</v>
      </c>
      <c r="V46" s="38"/>
      <c r="W46" s="39">
        <f>W27*W41</f>
        <v>2087500</v>
      </c>
      <c r="X46" s="39"/>
    </row>
    <row r="47" spans="8:24" ht="15.75" x14ac:dyDescent="0.25">
      <c r="U47" s="17" t="s">
        <v>28</v>
      </c>
      <c r="V47" s="23"/>
      <c r="W47" s="36"/>
      <c r="X47" s="36"/>
    </row>
    <row r="48" spans="8:24" ht="15.75" x14ac:dyDescent="0.25">
      <c r="U48" s="40" t="s">
        <v>29</v>
      </c>
      <c r="V48" s="36"/>
      <c r="W48" s="34">
        <f>W42*0.025/12</f>
        <v>29464.192708333332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S44"/>
  <sheetViews>
    <sheetView topLeftCell="D7" zoomScaleNormal="100" workbookViewId="0">
      <selection activeCell="S11" sqref="S11:S14"/>
    </sheetView>
  </sheetViews>
  <sheetFormatPr defaultRowHeight="15" x14ac:dyDescent="0.25"/>
  <cols>
    <col min="19" max="19" width="19.28515625" customWidth="1"/>
  </cols>
  <sheetData>
    <row r="5" spans="17:19" x14ac:dyDescent="0.25">
      <c r="Q5">
        <v>110.96</v>
      </c>
      <c r="R5">
        <f>Q5*10.764</f>
        <v>1194.3734399999998</v>
      </c>
    </row>
    <row r="11" spans="17:19" x14ac:dyDescent="0.25">
      <c r="S11">
        <v>14500000</v>
      </c>
    </row>
    <row r="12" spans="17:19" x14ac:dyDescent="0.25">
      <c r="S12">
        <v>1015000</v>
      </c>
    </row>
    <row r="13" spans="17:19" x14ac:dyDescent="0.25">
      <c r="S13">
        <v>30000</v>
      </c>
    </row>
    <row r="14" spans="17:19" x14ac:dyDescent="0.25">
      <c r="S14">
        <f>SUM(S11:S13)</f>
        <v>15545000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6" workbookViewId="0">
      <selection activeCell="G7" sqref="G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"/>
  <sheetViews>
    <sheetView topLeftCell="A7" zoomScaleNormal="100" workbookViewId="0">
      <selection activeCell="P8" sqref="P8:P11"/>
    </sheetView>
  </sheetViews>
  <sheetFormatPr defaultRowHeight="15" x14ac:dyDescent="0.25"/>
  <cols>
    <col min="16" max="16" width="15.5703125" customWidth="1"/>
  </cols>
  <sheetData>
    <row r="2" spans="1:16" x14ac:dyDescent="0.25">
      <c r="A2" s="6"/>
    </row>
    <row r="8" spans="1:16" x14ac:dyDescent="0.25">
      <c r="P8">
        <v>10800000</v>
      </c>
    </row>
    <row r="9" spans="1:16" x14ac:dyDescent="0.25">
      <c r="P9">
        <v>648000</v>
      </c>
    </row>
    <row r="10" spans="1:16" x14ac:dyDescent="0.25">
      <c r="P10">
        <v>30000</v>
      </c>
    </row>
    <row r="11" spans="1:16" x14ac:dyDescent="0.25">
      <c r="P11">
        <f>SUM(P8:P10)</f>
        <v>11478000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C2" sqref="C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zoomScaleNormal="100" workbookViewId="0">
      <selection activeCell="C8" sqref="C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zoomScaleNormal="100" workbookViewId="0">
      <selection activeCell="W11" sqref="W11:AA13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R10" sqref="R10:V11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2025-02-07T10:52:06Z</dcterms:modified>
</cp:coreProperties>
</file>