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RASMECCC Bhayander\LALIT K SHAH\"/>
    </mc:Choice>
  </mc:AlternateContent>
  <xr:revisionPtr revIDLastSave="0" documentId="13_ncr:1_{257464F2-4016-4C20-804F-B3F50E89AFE4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" i="4" l="1"/>
  <c r="P2" i="4"/>
  <c r="C12" i="25" l="1"/>
  <c r="C5" i="25" l="1"/>
  <c r="C4" i="25"/>
  <c r="C3" i="25"/>
  <c r="Q2" i="4"/>
  <c r="P3" i="4"/>
  <c r="B3" i="4" s="1"/>
  <c r="C3" i="4" s="1"/>
  <c r="D3" i="4" s="1"/>
  <c r="P4" i="4"/>
  <c r="P5" i="4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B20" i="23" s="1"/>
  <c r="B25" i="23" l="1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<sst xmlns="http://schemas.openxmlformats.org/spreadsheetml/2006/main" count="129" uniqueCount="87">
  <si>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</si>
  <si>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</si>
  <si>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</si>
  <si>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</si>
  <si>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</si>
  <si>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</si>
  <si>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</si>
  <si>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</si>
  <si>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</si>
  <si>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</si>
  <si>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</si>
  <si>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</si>
  <si>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</si>
  <si>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</si>
  <si>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</si>
  <si>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</si>
  <si>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</si>
  <si>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</si>
  <si>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</si>
  <si>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</si>
  <si>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</si>
  <si>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</si>
  <si>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</si>
  <si>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</si>
  <si>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</si>
  <si>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</si>
  <si>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</si>
  <si>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</si>
  <si>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</si>
  <si>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</si>
  <si>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</si>
  <si>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</si>
  <si>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</si>
  <si>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</si>
  <si>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</si>
  <si>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</si>
  <si>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</si>
  <si>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</si>
  <si>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</si>
  <si>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</si>
  <si>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</si>
  <si>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</si>
  <si>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</si>
  <si>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</si>
  <si>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</si>
  <si>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</si>
  <si>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</si>
  <si>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</si>
  <si>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</si>
  <si>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</si>
  <si>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</si>
  <si>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</si>
  <si>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</si>
  <si>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</si>
  <si>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</si>
  <si>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</si>
  <si>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</si>
  <si>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</si>
  <si>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</si>
  <si>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</si>
  <si>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</si>
  <si>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</si>
  <si>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</si>
  <si>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</si>
  <si>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</si>
  <si>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</si>
  <si>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</si>
  <si>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</si>
  <si>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</si>
  <si>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</si>
  <si>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</si>
  <si>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MCA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</si>
  <si>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</si>
  <si>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</si>
  <si>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</si>
  <si>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</si>
  <si>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</si>
  <si>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</si>
  <si>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</si>
  <si>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</si>
  <si>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</si>
  <si>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</si>
  <si>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</si>
  <si>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ASBUA</t>
  </si>
  <si>
    <t>OC-2001</t>
  </si>
  <si>
    <t>IGR-10.10.24</t>
  </si>
  <si>
    <t>IGR-04.10.24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</si>
</sst>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9" fillId="0" borderId="8" xfId="0" applyFont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B6EF45-33A7-43D4-8CF3-44F178370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639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50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3AA27F-1410-4A1F-A030-B7DFB5473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639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344139</xdr:colOff>
      <xdr:row>46</xdr:row>
      <xdr:rowOff>153644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BD06E4-F7B6-4CB6-910F-1F07DF95E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78539" cy="89166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306034</xdr:colOff>
      <xdr:row>48</xdr:row>
      <xdr:rowOff>67887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6A834E-BD31-460A-8A90-B63BC20DD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40434" cy="868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76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82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77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78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79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80</v>
      </c>
      <c r="C8" s="45">
        <f>C7*D13%</f>
        <v>244031.51599999997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81</v>
      </c>
      <c r="C9" s="50">
        <f>C6+C8</f>
        <v>273431.51599999995</v>
      </c>
      <c r="D9" s="51" t="s">
        <v>62</v>
      </c>
      <c r="E9" s="52">
        <f>C9/10.764</f>
        <v>25402.407655146781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2025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2001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24</v>
      </c>
      <c r="D13" s="58">
        <f>D12-C13</f>
        <v>76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6"/>
      <c r="L1" s="66"/>
      <c r="M1" s="66"/>
      <c r="N1" s="66"/>
      <c r="O1" s="66"/>
      <c r="P1" s="66"/>
      <c r="Q1" s="66"/>
      <c r="R1" s="66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D84"/>
  <sheetViews>
    <sheetView workbookViewId="0">
      <selection activeCell="N21" sqref="N21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11500</v>
      </c>
      <c r="C3" s="19" t="s">
        <v>75</v>
      </c>
      <c r="D3" s="6" t="s">
        <v>83</v>
      </c>
    </row>
    <row r="4" spans="1:4" ht="30" x14ac:dyDescent="0.25">
      <c r="A4" s="18" t="s">
        <v>14</v>
      </c>
      <c r="B4" s="16">
        <v>2500</v>
      </c>
      <c r="C4" s="19"/>
    </row>
    <row r="5" spans="1:4" x14ac:dyDescent="0.25">
      <c r="A5" s="13" t="s">
        <v>15</v>
      </c>
      <c r="B5" s="16">
        <f>B3-B4</f>
        <v>9000</v>
      </c>
      <c r="C5" s="19"/>
    </row>
    <row r="6" spans="1:4" x14ac:dyDescent="0.25">
      <c r="A6" s="13" t="s">
        <v>16</v>
      </c>
      <c r="B6" s="16">
        <f>B4</f>
        <v>2500</v>
      </c>
      <c r="C6" s="19"/>
    </row>
    <row r="7" spans="1:4" x14ac:dyDescent="0.25">
      <c r="A7" s="13" t="s">
        <v>17</v>
      </c>
      <c r="B7" s="20">
        <f>C7-C8</f>
        <v>24</v>
      </c>
      <c r="C7" s="20">
        <v>2025</v>
      </c>
    </row>
    <row r="8" spans="1:4" x14ac:dyDescent="0.25">
      <c r="A8" s="13" t="s">
        <v>18</v>
      </c>
      <c r="B8" s="20">
        <f>B9-B7</f>
        <v>36</v>
      </c>
      <c r="C8" s="20">
        <v>2001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36</v>
      </c>
      <c r="C10" s="20"/>
    </row>
    <row r="11" spans="1:4" x14ac:dyDescent="0.25">
      <c r="A11" s="13"/>
      <c r="B11" s="21">
        <f>B10%</f>
        <v>0.36</v>
      </c>
      <c r="C11" s="21"/>
    </row>
    <row r="12" spans="1:4" x14ac:dyDescent="0.25">
      <c r="A12" s="13" t="s">
        <v>21</v>
      </c>
      <c r="B12" s="16">
        <f>B6*B11</f>
        <v>900</v>
      </c>
      <c r="C12" s="19"/>
    </row>
    <row r="13" spans="1:4" x14ac:dyDescent="0.25">
      <c r="A13" s="13" t="s">
        <v>22</v>
      </c>
      <c r="B13" s="16">
        <f>B6-B12</f>
        <v>1600</v>
      </c>
      <c r="C13" s="19"/>
    </row>
    <row r="14" spans="1:4" x14ac:dyDescent="0.25">
      <c r="A14" s="13" t="s">
        <v>15</v>
      </c>
      <c r="B14" s="16">
        <f>B5</f>
        <v>9000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10600</v>
      </c>
      <c r="C16" s="19"/>
    </row>
    <row r="17" spans="1:4" x14ac:dyDescent="0.25">
      <c r="B17" s="20"/>
      <c r="C17" s="20"/>
    </row>
    <row r="18" spans="1:4" x14ac:dyDescent="0.25">
      <c r="A18" s="64" t="str">
        <f>D3</f>
        <v>ASBUA</v>
      </c>
      <c r="B18" s="23">
        <v>550</v>
      </c>
      <c r="C18" s="20"/>
    </row>
    <row r="19" spans="1:4" x14ac:dyDescent="0.25">
      <c r="A19" s="13" t="s">
        <v>73</v>
      </c>
      <c r="B19" s="24">
        <f>B18*B16</f>
        <v>5830000</v>
      </c>
      <c r="C19" s="65"/>
      <c r="D19" s="58"/>
    </row>
    <row r="20" spans="1:4" x14ac:dyDescent="0.25">
      <c r="A20" s="13" t="s">
        <v>24</v>
      </c>
      <c r="B20" s="25">
        <f>B19*98%</f>
        <v>5713400</v>
      </c>
      <c r="C20" s="24"/>
      <c r="D20" s="58"/>
    </row>
    <row r="21" spans="1:4" x14ac:dyDescent="0.25">
      <c r="A21" s="13" t="s">
        <v>25</v>
      </c>
      <c r="B21" s="25">
        <f>B19*80%</f>
        <v>4664000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1375000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B19*0.025/12</f>
        <v>12145.833333333334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workbookViewId="0">
      <selection activeCell="R2" sqref="R2:R5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366.7833</v>
      </c>
      <c r="C2" s="4">
        <f t="shared" ref="C2:C16" si="1">B2*1.2</f>
        <v>440.13995999999997</v>
      </c>
      <c r="D2" s="4">
        <f t="shared" ref="D2:D16" si="2">C2*1.2</f>
        <v>528.1679519999999</v>
      </c>
      <c r="E2" s="5">
        <f t="shared" ref="E2:E16" si="3">R2</f>
        <v>5700000</v>
      </c>
      <c r="F2" s="4">
        <f t="shared" ref="F2:F15" si="4">ROUND((E2/B2),0)</f>
        <v>15541</v>
      </c>
      <c r="G2" s="4">
        <f t="shared" ref="G2:G15" si="5">ROUND((E2/C2),0)</f>
        <v>12950</v>
      </c>
      <c r="H2" s="67">
        <f t="shared" ref="H2:H15" si="6">ROUND((E2/D2),0)</f>
        <v>10792</v>
      </c>
      <c r="I2" s="67">
        <f t="shared" ref="I2:I15" si="7">T2</f>
        <v>0</v>
      </c>
      <c r="J2" s="67">
        <f t="shared" ref="J2:J15" si="8">U2</f>
        <v>0</v>
      </c>
      <c r="K2" s="68"/>
      <c r="L2" s="68"/>
      <c r="M2" s="68"/>
      <c r="N2" s="68"/>
      <c r="O2" s="68">
        <v>0</v>
      </c>
      <c r="P2" s="68">
        <f>40.89*10.764</f>
        <v>440.13995999999997</v>
      </c>
      <c r="Q2" s="68">
        <f t="shared" ref="Q2:Q10" si="9">P2/1.2</f>
        <v>366.7833</v>
      </c>
      <c r="R2" s="69">
        <v>5700000</v>
      </c>
      <c r="S2" s="69" t="s">
        <v>85</v>
      </c>
    </row>
    <row r="3" spans="1:19" x14ac:dyDescent="0.25">
      <c r="A3" s="4">
        <v>2</v>
      </c>
      <c r="B3" s="4">
        <f t="shared" si="0"/>
        <v>385.13592</v>
      </c>
      <c r="C3" s="4">
        <f t="shared" si="1"/>
        <v>462.16310399999998</v>
      </c>
      <c r="D3" s="4">
        <f t="shared" si="2"/>
        <v>554.59572479999997</v>
      </c>
      <c r="E3" s="5">
        <f t="shared" si="3"/>
        <v>5650000</v>
      </c>
      <c r="F3" s="4">
        <f t="shared" si="4"/>
        <v>14670</v>
      </c>
      <c r="G3" s="4">
        <f t="shared" si="5"/>
        <v>12225</v>
      </c>
      <c r="H3" s="67">
        <f t="shared" si="6"/>
        <v>10188</v>
      </c>
      <c r="I3" s="67">
        <f t="shared" si="7"/>
        <v>0</v>
      </c>
      <c r="J3" s="67">
        <f t="shared" si="8"/>
        <v>0</v>
      </c>
      <c r="K3" s="68"/>
      <c r="L3" s="68"/>
      <c r="M3" s="68"/>
      <c r="N3" s="68"/>
      <c r="O3" s="68">
        <v>0</v>
      </c>
      <c r="P3" s="68">
        <f t="shared" ref="P3:P10" si="10">O3/1.2</f>
        <v>0</v>
      </c>
      <c r="Q3" s="68">
        <f>35.78*10.764</f>
        <v>385.13592</v>
      </c>
      <c r="R3" s="69">
        <v>5650000</v>
      </c>
      <c r="S3" s="69" t="s">
        <v>86</v>
      </c>
    </row>
    <row r="4" spans="1:19" x14ac:dyDescent="0.25">
      <c r="A4" s="4">
        <v>3</v>
      </c>
      <c r="B4" s="4">
        <f t="shared" si="0"/>
        <v>450</v>
      </c>
      <c r="C4" s="4">
        <f t="shared" si="1"/>
        <v>540</v>
      </c>
      <c r="D4" s="4">
        <f t="shared" si="2"/>
        <v>648</v>
      </c>
      <c r="E4" s="5">
        <f t="shared" si="3"/>
        <v>7000000</v>
      </c>
      <c r="F4" s="4">
        <f t="shared" si="4"/>
        <v>15556</v>
      </c>
      <c r="G4" s="4">
        <f t="shared" si="5"/>
        <v>12963</v>
      </c>
      <c r="H4" s="67">
        <f t="shared" si="6"/>
        <v>10802</v>
      </c>
      <c r="I4" s="67">
        <f t="shared" si="7"/>
        <v>0</v>
      </c>
      <c r="J4" s="67">
        <f t="shared" si="8"/>
        <v>0</v>
      </c>
      <c r="K4" s="68"/>
      <c r="L4" s="68"/>
      <c r="M4" s="68"/>
      <c r="N4" s="68"/>
      <c r="O4" s="68">
        <v>0</v>
      </c>
      <c r="P4" s="68">
        <f t="shared" si="10"/>
        <v>0</v>
      </c>
      <c r="Q4" s="68">
        <v>450</v>
      </c>
      <c r="R4" s="69">
        <v>7000000</v>
      </c>
      <c r="S4" s="2"/>
    </row>
    <row r="5" spans="1:19" x14ac:dyDescent="0.25">
      <c r="A5" s="4">
        <v>4</v>
      </c>
      <c r="B5" s="4">
        <f t="shared" si="0"/>
        <v>400</v>
      </c>
      <c r="C5" s="4">
        <f t="shared" si="1"/>
        <v>480</v>
      </c>
      <c r="D5" s="4">
        <f t="shared" si="2"/>
        <v>576</v>
      </c>
      <c r="E5" s="5">
        <f t="shared" si="3"/>
        <v>7000000</v>
      </c>
      <c r="F5" s="4">
        <f t="shared" si="4"/>
        <v>17500</v>
      </c>
      <c r="G5" s="4">
        <f t="shared" si="5"/>
        <v>14583</v>
      </c>
      <c r="H5" s="67">
        <f t="shared" si="6"/>
        <v>12153</v>
      </c>
      <c r="I5" s="67">
        <f t="shared" si="7"/>
        <v>0</v>
      </c>
      <c r="J5" s="67">
        <f t="shared" si="8"/>
        <v>0</v>
      </c>
      <c r="K5" s="68"/>
      <c r="L5" s="68"/>
      <c r="M5" s="68"/>
      <c r="N5" s="68"/>
      <c r="O5" s="68">
        <v>0</v>
      </c>
      <c r="P5" s="68">
        <f t="shared" si="10"/>
        <v>0</v>
      </c>
      <c r="Q5" s="68">
        <v>400</v>
      </c>
      <c r="R5" s="69">
        <v>7000000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10"/>
        <v>0</v>
      </c>
      <c r="Q6">
        <f t="shared" si="9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10"/>
        <v>0</v>
      </c>
      <c r="Q7">
        <f t="shared" si="9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10"/>
        <v>0</v>
      </c>
      <c r="Q8">
        <f t="shared" si="9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10"/>
        <v>0</v>
      </c>
      <c r="Q9">
        <f t="shared" si="9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10"/>
        <v>0</v>
      </c>
      <c r="Q10">
        <f t="shared" si="9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9" customFormat="1" x14ac:dyDescent="0.25"/>
    <row r="23" spans="1:19" s="9" customFormat="1" x14ac:dyDescent="0.25">
      <c r="F23" s="9" t="s">
        <v>84</v>
      </c>
    </row>
    <row r="24" spans="1:19" s="9" customFormat="1" x14ac:dyDescent="0.25">
      <c r="F24" s="61"/>
    </row>
    <row r="25" spans="1:19" s="9" customFormat="1" x14ac:dyDescent="0.25">
      <c r="F25" s="62"/>
    </row>
    <row r="26" spans="1:19" s="9" customFormat="1" x14ac:dyDescent="0.25">
      <c r="F26" s="62"/>
    </row>
    <row r="27" spans="1:19" s="9" customFormat="1" x14ac:dyDescent="0.25">
      <c r="F27" s="62"/>
    </row>
    <row r="28" spans="1:19" s="9" customFormat="1" x14ac:dyDescent="0.25">
      <c r="C28" s="60" t="s">
        <v>74</v>
      </c>
      <c r="D28" s="60"/>
      <c r="F28" s="45" t="s">
        <v>71</v>
      </c>
      <c r="G28" s="45">
        <v>369</v>
      </c>
    </row>
    <row r="29" spans="1:19" s="9" customFormat="1" x14ac:dyDescent="0.25">
      <c r="C29" s="60" t="s">
        <v>1</v>
      </c>
      <c r="D29" s="60"/>
      <c r="F29" s="45" t="s">
        <v>83</v>
      </c>
      <c r="G29" s="45">
        <v>550</v>
      </c>
      <c r="H29" s="9">
        <f>G29/G28</f>
        <v>1.4905149051490514</v>
      </c>
    </row>
    <row r="30" spans="1:19" s="9" customFormat="1" x14ac:dyDescent="0.25">
      <c r="F30" s="45" t="s">
        <v>72</v>
      </c>
      <c r="G30" s="45"/>
    </row>
    <row r="31" spans="1:19" s="9" customFormat="1" x14ac:dyDescent="0.25">
      <c r="C31" s="63"/>
      <c r="D31" s="63"/>
      <c r="F31" s="63" t="s">
        <v>73</v>
      </c>
      <c r="G31" s="63">
        <f>G29*G30</f>
        <v>0</v>
      </c>
      <c r="H31" s="9" t="e">
        <f>G31/D29</f>
        <v>#DIV/0!</v>
      </c>
    </row>
    <row r="32" spans="1:19" s="9" customFormat="1" x14ac:dyDescent="0.25">
      <c r="C32" s="63"/>
      <c r="D32" s="63"/>
      <c r="F32" s="63" t="s">
        <v>24</v>
      </c>
      <c r="G32" s="63">
        <f>G31*90%</f>
        <v>0</v>
      </c>
    </row>
    <row r="33" spans="3:7" s="9" customFormat="1" x14ac:dyDescent="0.25">
      <c r="C33" s="63"/>
      <c r="D33" s="63"/>
      <c r="F33" s="63" t="s">
        <v>25</v>
      </c>
      <c r="G33" s="63">
        <f>G31*80%</f>
        <v>0</v>
      </c>
    </row>
    <row r="34" spans="3:7" s="9" customFormat="1" x14ac:dyDescent="0.25">
      <c r="C34" s="63"/>
      <c r="D34" s="63"/>
    </row>
    <row r="35" spans="3:7" s="9" customFormat="1" x14ac:dyDescent="0.25">
      <c r="C35" s="63"/>
      <c r="D35" s="63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2025-01-10T10:21:06Z</dcterms:modified>
</cp:coreProperties>
</file>