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Ghatkopar\Jayprakash Mojilal Tripathi\Godown No. 101 &amp; 102\"/>
    </mc:Choice>
  </mc:AlternateContent>
  <xr:revisionPtr revIDLastSave="0" documentId="13_ncr:1_{F9827F44-4A35-40BB-BAC6-810B14C6D67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4" l="1"/>
  <c r="C12" i="25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<sst xmlns="http://schemas.openxmlformats.org/spreadsheetml/2006/main" count="127" uniqueCount="86">
  <si>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</si>
  <si>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</si>
  <si>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</si>
  <si>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</si>
  <si>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</si>
  <si>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</si>
  <si>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</si>
  <si>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</si>
  <si>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</si>
  <si>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</si>
  <si>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</si>
  <si>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</si>
  <si>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</si>
  <si>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</si>
  <si>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</si>
  <si>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</si>
  <si>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</si>
  <si>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</si>
  <si>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</si>
  <si>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</si>
  <si>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</si>
  <si>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</si>
  <si>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</si>
  <si>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</si>
  <si>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</si>
  <si>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</si>
  <si>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</si>
  <si>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</si>
  <si>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</si>
  <si>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</si>
  <si>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</si>
  <si>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</si>
  <si>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</si>
  <si>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</si>
  <si>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</si>
  <si>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</si>
  <si>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</si>
  <si>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</si>
  <si>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</si>
  <si>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</si>
  <si>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</si>
  <si>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</si>
  <si>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</si>
  <si>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</si>
  <si>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</si>
  <si>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</si>
  <si>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</si>
  <si>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</si>
  <si>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</si>
  <si>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</si>
  <si>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</si>
  <si>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</si>
  <si>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</si>
  <si>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</si>
  <si>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</si>
  <si>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</si>
  <si>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</si>
  <si>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</si>
  <si>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</si>
  <si>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</si>
  <si>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</si>
  <si>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</si>
  <si>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</si>
  <si>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</si>
  <si>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</si>
  <si>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</si>
  <si>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</si>
  <si>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</si>
  <si>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</si>
  <si>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</si>
  <si>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</si>
  <si>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</si>
  <si>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</si>
  <si>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</si>
  <si>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</si>
  <si>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</si>
  <si>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</si>
  <si>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</si>
  <si>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</si>
  <si>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</si>
  <si>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</si>
  <si>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</si>
  <si>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</si>
  <si>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19°16'19.7"N 73°01'43.8"E</t>
  </si>
  <si>
    <t>18.07.2014</t>
  </si>
  <si>
    <t>TABUA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</si>
</sst>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75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81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76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77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78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79</v>
      </c>
      <c r="C8" s="45">
        <f>C7*D13%</f>
        <v>256875.28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80</v>
      </c>
      <c r="C9" s="50">
        <f>C6+C8</f>
        <v>286275.28000000003</v>
      </c>
      <c r="D9" s="51" t="s">
        <v>62</v>
      </c>
      <c r="E9" s="52">
        <f>C9/10.764</f>
        <v>26595.622445187666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20</v>
      </c>
      <c r="D13" s="58">
        <f>D12-C13</f>
        <v>80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G24" sqref="G24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10800</v>
      </c>
      <c r="C3" s="19" t="s">
        <v>74</v>
      </c>
      <c r="D3" s="6" t="s">
        <v>82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8300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20</v>
      </c>
      <c r="C7" s="20">
        <v>2025</v>
      </c>
    </row>
    <row r="8" spans="1:4" x14ac:dyDescent="0.25">
      <c r="A8" s="13" t="s">
        <v>18</v>
      </c>
      <c r="B8" s="20">
        <f>B9-B7</f>
        <v>40</v>
      </c>
      <c r="C8" s="20">
        <v>2005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30</v>
      </c>
      <c r="C10" s="20"/>
    </row>
    <row r="11" spans="1:4" x14ac:dyDescent="0.25">
      <c r="A11" s="13"/>
      <c r="B11" s="21">
        <f>B10%</f>
        <v>0.3</v>
      </c>
      <c r="C11" s="21"/>
    </row>
    <row r="12" spans="1:4" x14ac:dyDescent="0.25">
      <c r="A12" s="13" t="s">
        <v>21</v>
      </c>
      <c r="B12" s="16">
        <f>B6*B11</f>
        <v>750</v>
      </c>
      <c r="C12" s="19"/>
    </row>
    <row r="13" spans="1:4" x14ac:dyDescent="0.25">
      <c r="A13" s="13" t="s">
        <v>22</v>
      </c>
      <c r="B13" s="16">
        <f>B6-B12</f>
        <v>1750</v>
      </c>
      <c r="C13" s="19"/>
    </row>
    <row r="14" spans="1:4" x14ac:dyDescent="0.25">
      <c r="A14" s="13" t="s">
        <v>15</v>
      </c>
      <c r="B14" s="16">
        <f>B5</f>
        <v>8300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10050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0</v>
      </c>
      <c r="C18" s="20"/>
    </row>
    <row r="19" spans="1:4" x14ac:dyDescent="0.25">
      <c r="A19" s="13" t="s">
        <v>72</v>
      </c>
      <c r="B19" s="24">
        <f>B18*B16</f>
        <v>0</v>
      </c>
      <c r="C19" s="65"/>
      <c r="D19" s="58"/>
    </row>
    <row r="20" spans="1:4" x14ac:dyDescent="0.25">
      <c r="A20" s="13" t="s">
        <v>24</v>
      </c>
      <c r="B20" s="25">
        <f>B19*90%</f>
        <v>0</v>
      </c>
      <c r="C20" s="24"/>
      <c r="D20" s="58"/>
    </row>
    <row r="21" spans="1:4" x14ac:dyDescent="0.25">
      <c r="A21" s="13" t="s">
        <v>25</v>
      </c>
      <c r="B21" s="25">
        <f>B19*80%</f>
        <v>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V12" sqref="V12:V2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83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>
        <v>101</v>
      </c>
      <c r="G27" s="45">
        <v>2626</v>
      </c>
    </row>
    <row r="28" spans="1:19" s="9" customFormat="1" x14ac:dyDescent="0.25">
      <c r="C28" s="60" t="s">
        <v>73</v>
      </c>
      <c r="D28" s="60" t="s">
        <v>84</v>
      </c>
      <c r="F28" s="45">
        <v>102</v>
      </c>
      <c r="G28" s="45">
        <v>2626</v>
      </c>
    </row>
    <row r="29" spans="1:19" s="9" customFormat="1" x14ac:dyDescent="0.25">
      <c r="C29" s="60" t="s">
        <v>1</v>
      </c>
      <c r="D29" s="60">
        <v>880000</v>
      </c>
      <c r="F29" s="45" t="s">
        <v>85</v>
      </c>
      <c r="G29" s="45">
        <f>SUM(G27:G28)</f>
        <v>5252</v>
      </c>
      <c r="H29" s="9">
        <f>G29/G28</f>
        <v>2</v>
      </c>
    </row>
    <row r="30" spans="1:19" s="9" customFormat="1" x14ac:dyDescent="0.25">
      <c r="F30" s="45" t="s">
        <v>71</v>
      </c>
      <c r="G30" s="45"/>
    </row>
    <row r="31" spans="1:19" s="9" customFormat="1" x14ac:dyDescent="0.25">
      <c r="C31" s="63"/>
      <c r="D31" s="63"/>
      <c r="F31" s="63" t="s">
        <v>72</v>
      </c>
      <c r="G31" s="63">
        <f>G29*G30</f>
        <v>0</v>
      </c>
      <c r="H31" s="9">
        <f>G31/D29</f>
        <v>0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2025-01-09T08:50:32Z</dcterms:modified>
</cp:coreProperties>
</file>