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I\Mazgaon\Nirmala Ramchandra Gawde\"/>
    </mc:Choice>
  </mc:AlternateContent>
  <xr:revisionPtr revIDLastSave="0" documentId="13_ncr:1_{9537C992-6CF7-460C-BE4A-03DC844B3EEB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4" l="1"/>
  <c r="C12" i="25" l="1"/>
  <c r="C5" i="25" l="1"/>
  <c r="C4" i="25"/>
  <c r="C3" i="25"/>
  <c r="Q2" i="4"/>
  <c r="P3" i="4"/>
  <c r="B3" i="4" s="1"/>
  <c r="C3" i="4" s="1"/>
  <c r="D3" i="4" s="1"/>
  <c r="P4" i="4"/>
  <c r="P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<sst xmlns="http://schemas.openxmlformats.org/spreadsheetml/2006/main" count="128" uniqueCount="86">
  <si>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</si>
  <si>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</si>
  <si>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</si>
  <si>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</si>
  <si>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</si>
  <si>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</si>
  <si>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</si>
  <si>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</si>
  <si>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</si>
  <si>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</si>
  <si>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</si>
  <si>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</si>
  <si>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</si>
  <si>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</si>
  <si>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</si>
  <si>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</si>
  <si>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</si>
  <si>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</si>
  <si>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</si>
  <si>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</si>
  <si>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</si>
  <si>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</si>
  <si>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</si>
  <si>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</si>
  <si>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</si>
  <si>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</si>
  <si>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</si>
  <si>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</si>
  <si>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</si>
  <si>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</si>
  <si>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</si>
  <si>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</si>
  <si>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</si>
  <si>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</si>
  <si>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</si>
  <si>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</si>
  <si>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</si>
  <si>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</si>
  <si>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</si>
  <si>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</si>
  <si>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</si>
  <si>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</si>
  <si>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</si>
  <si>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</si>
  <si>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</si>
  <si>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</si>
  <si>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</si>
  <si>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</si>
  <si>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</si>
  <si>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</si>
  <si>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</si>
  <si>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</si>
  <si>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</si>
  <si>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</si>
  <si>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</si>
  <si>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</si>
  <si>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</si>
  <si>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</si>
  <si>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</si>
  <si>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</si>
  <si>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</si>
  <si>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</si>
  <si>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</si>
  <si>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</si>
  <si>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</si>
  <si>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</si>
  <si>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</si>
  <si>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</si>
  <si>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</si>
  <si>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</si>
  <si>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</si>
  <si>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</si>
  <si>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</si>
  <si>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</si>
  <si>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</si>
  <si>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</si>
  <si>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</si>
  <si>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</si>
  <si>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</si>
  <si>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</si>
  <si>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</si>
  <si>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</si>
  <si>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</si>
  <si>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</si>
  <si>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IGR-19.11.24</t>
  </si>
  <si>
    <t>IGR-13.02.24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</si>
</sst>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7CBF3-4576-4462-860C-30A1BC128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0239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068B4-6C9C-4820-95CF-842CD1FD8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6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344139</xdr:colOff>
      <xdr:row>44</xdr:row>
      <xdr:rowOff>96433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BD78B-E70F-4105-9E24-DC858EDB9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78539" cy="8478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334613</xdr:colOff>
      <xdr:row>48</xdr:row>
      <xdr:rowOff>58361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AB7B74-61D8-45A5-9951-1774DF9F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69013" cy="86784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439402</xdr:colOff>
      <xdr:row>46</xdr:row>
      <xdr:rowOff>10749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CAD14C-0ECB-4401-97E3-2FC9FB8F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3802" cy="87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272929.98499999999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302329.98499999999</v>
      </c>
      <c r="D9" s="51" t="s">
        <v>62</v>
      </c>
      <c r="E9" s="52">
        <f>C9/10.764</f>
        <v>28087.140932738759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2010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15</v>
      </c>
      <c r="D13" s="58">
        <f>D12-C13</f>
        <v>85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15" sqref="C15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42000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2700</v>
      </c>
      <c r="C4" s="19"/>
    </row>
    <row r="5" spans="1:4" x14ac:dyDescent="0.25">
      <c r="A5" s="13" t="s">
        <v>15</v>
      </c>
      <c r="B5" s="16">
        <f>B3-B4</f>
        <v>39300</v>
      </c>
      <c r="C5" s="19"/>
    </row>
    <row r="6" spans="1:4" x14ac:dyDescent="0.25">
      <c r="A6" s="13" t="s">
        <v>16</v>
      </c>
      <c r="B6" s="16">
        <f>B4</f>
        <v>2700</v>
      </c>
      <c r="C6" s="19"/>
    </row>
    <row r="7" spans="1:4" x14ac:dyDescent="0.25">
      <c r="A7" s="13" t="s">
        <v>17</v>
      </c>
      <c r="B7" s="20">
        <f>C7-C8</f>
        <v>15</v>
      </c>
      <c r="C7" s="20">
        <v>2025</v>
      </c>
    </row>
    <row r="8" spans="1:4" x14ac:dyDescent="0.25">
      <c r="A8" s="13" t="s">
        <v>18</v>
      </c>
      <c r="B8" s="20">
        <f>B9-B7</f>
        <v>45</v>
      </c>
      <c r="C8" s="20">
        <v>2010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22.5</v>
      </c>
      <c r="C10" s="20"/>
    </row>
    <row r="11" spans="1:4" x14ac:dyDescent="0.25">
      <c r="A11" s="13"/>
      <c r="B11" s="21">
        <f>B10%</f>
        <v>0.22500000000000001</v>
      </c>
      <c r="C11" s="21"/>
    </row>
    <row r="12" spans="1:4" x14ac:dyDescent="0.25">
      <c r="A12" s="13" t="s">
        <v>21</v>
      </c>
      <c r="B12" s="16">
        <f>B6*B11</f>
        <v>607.5</v>
      </c>
      <c r="C12" s="19"/>
    </row>
    <row r="13" spans="1:4" x14ac:dyDescent="0.25">
      <c r="A13" s="13" t="s">
        <v>22</v>
      </c>
      <c r="B13" s="16">
        <f>B6-B12</f>
        <v>2092.5</v>
      </c>
      <c r="C13" s="19"/>
    </row>
    <row r="14" spans="1:4" x14ac:dyDescent="0.25">
      <c r="A14" s="13" t="s">
        <v>15</v>
      </c>
      <c r="B14" s="16">
        <f>B5</f>
        <v>39300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41392.5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300</v>
      </c>
      <c r="C18" s="20"/>
    </row>
    <row r="19" spans="1:4" x14ac:dyDescent="0.25">
      <c r="A19" s="13" t="s">
        <v>73</v>
      </c>
      <c r="B19" s="24">
        <f>B18*B16</f>
        <v>12417750</v>
      </c>
      <c r="C19" s="65"/>
      <c r="D19" s="58"/>
    </row>
    <row r="20" spans="1:4" x14ac:dyDescent="0.25">
      <c r="A20" s="13" t="s">
        <v>24</v>
      </c>
      <c r="B20" s="25">
        <f>B19*90%</f>
        <v>11175975</v>
      </c>
      <c r="C20" s="24"/>
      <c r="D20" s="58"/>
    </row>
    <row r="21" spans="1:4" x14ac:dyDescent="0.25">
      <c r="A21" s="13" t="s">
        <v>25</v>
      </c>
      <c r="B21" s="25">
        <f>B19*80%</f>
        <v>9934200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810000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25870.3125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5" sqref="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400.15170000000001</v>
      </c>
      <c r="C2" s="4">
        <f t="shared" ref="C2:C16" si="1">B2*1.2</f>
        <v>480.18203999999997</v>
      </c>
      <c r="D2" s="4">
        <f t="shared" ref="D2:D16" si="2">C2*1.2</f>
        <v>576.21844799999997</v>
      </c>
      <c r="E2" s="5">
        <f t="shared" ref="E2:E16" si="3">R2</f>
        <v>14000000</v>
      </c>
      <c r="F2" s="66">
        <f t="shared" ref="F2:F15" si="4">ROUND((E2/B2),0)</f>
        <v>34987</v>
      </c>
      <c r="G2" s="66">
        <f t="shared" ref="G2:G15" si="5">ROUND((E2/C2),0)</f>
        <v>29156</v>
      </c>
      <c r="H2" s="66">
        <f t="shared" ref="H2:H15" si="6">ROUND((E2/D2),0)</f>
        <v>24296</v>
      </c>
      <c r="I2" s="66">
        <f t="shared" ref="I2:I15" si="7">T2</f>
        <v>0</v>
      </c>
      <c r="J2" s="66">
        <f t="shared" ref="J2:J15" si="8">U2</f>
        <v>0</v>
      </c>
      <c r="K2" s="67"/>
      <c r="L2" s="67"/>
      <c r="M2" s="67"/>
      <c r="N2" s="67"/>
      <c r="O2" s="67">
        <v>0</v>
      </c>
      <c r="P2" s="67">
        <f>44.61*10.764</f>
        <v>480.18203999999997</v>
      </c>
      <c r="Q2" s="67">
        <f t="shared" ref="Q2:Q10" si="9">P2/1.2</f>
        <v>400.15170000000001</v>
      </c>
      <c r="R2" s="68">
        <v>14000000</v>
      </c>
      <c r="S2" s="68" t="s">
        <v>84</v>
      </c>
    </row>
    <row r="3" spans="1:19" x14ac:dyDescent="0.25">
      <c r="A3" s="4">
        <v>2</v>
      </c>
      <c r="B3" s="4">
        <f t="shared" si="0"/>
        <v>400</v>
      </c>
      <c r="C3" s="4">
        <f t="shared" si="1"/>
        <v>480</v>
      </c>
      <c r="D3" s="4">
        <f t="shared" si="2"/>
        <v>576</v>
      </c>
      <c r="E3" s="5">
        <f t="shared" si="3"/>
        <v>16050000</v>
      </c>
      <c r="F3" s="66">
        <f t="shared" si="4"/>
        <v>40125</v>
      </c>
      <c r="G3" s="66">
        <f t="shared" si="5"/>
        <v>33438</v>
      </c>
      <c r="H3" s="66">
        <f t="shared" si="6"/>
        <v>27865</v>
      </c>
      <c r="I3" s="66">
        <f t="shared" si="7"/>
        <v>0</v>
      </c>
      <c r="J3" s="66">
        <f t="shared" si="8"/>
        <v>0</v>
      </c>
      <c r="K3" s="67"/>
      <c r="L3" s="67"/>
      <c r="M3" s="67"/>
      <c r="N3" s="67"/>
      <c r="O3" s="67">
        <v>0</v>
      </c>
      <c r="P3" s="67">
        <f t="shared" ref="P3:P10" si="10">O3/1.2</f>
        <v>0</v>
      </c>
      <c r="Q3" s="67">
        <v>400</v>
      </c>
      <c r="R3" s="68">
        <v>16050000</v>
      </c>
      <c r="S3" s="68" t="s">
        <v>85</v>
      </c>
    </row>
    <row r="4" spans="1:19" x14ac:dyDescent="0.25">
      <c r="A4" s="4">
        <v>3</v>
      </c>
      <c r="B4" s="4">
        <f t="shared" si="0"/>
        <v>418</v>
      </c>
      <c r="C4" s="4">
        <f t="shared" si="1"/>
        <v>501.59999999999997</v>
      </c>
      <c r="D4" s="4">
        <f t="shared" si="2"/>
        <v>601.91999999999996</v>
      </c>
      <c r="E4" s="5">
        <f t="shared" si="3"/>
        <v>15500000</v>
      </c>
      <c r="F4" s="4">
        <f t="shared" si="4"/>
        <v>37081</v>
      </c>
      <c r="G4" s="4">
        <f t="shared" si="5"/>
        <v>30901</v>
      </c>
      <c r="H4" s="4">
        <f t="shared" si="6"/>
        <v>25751</v>
      </c>
      <c r="I4" s="4">
        <f t="shared" si="7"/>
        <v>0</v>
      </c>
      <c r="J4" s="4">
        <f t="shared" si="8"/>
        <v>0</v>
      </c>
      <c r="O4">
        <v>0</v>
      </c>
      <c r="P4">
        <f t="shared" si="10"/>
        <v>0</v>
      </c>
      <c r="Q4">
        <v>418</v>
      </c>
      <c r="R4" s="2">
        <v>15500000</v>
      </c>
      <c r="S4" s="2"/>
    </row>
    <row r="5" spans="1:19" x14ac:dyDescent="0.25">
      <c r="A5" s="4">
        <v>4</v>
      </c>
      <c r="B5" s="4">
        <f t="shared" si="0"/>
        <v>420</v>
      </c>
      <c r="C5" s="4">
        <f t="shared" si="1"/>
        <v>504</v>
      </c>
      <c r="D5" s="4">
        <f t="shared" si="2"/>
        <v>604.79999999999995</v>
      </c>
      <c r="E5" s="5">
        <f t="shared" si="3"/>
        <v>18000000</v>
      </c>
      <c r="F5" s="66">
        <f t="shared" si="4"/>
        <v>42857</v>
      </c>
      <c r="G5" s="66">
        <f t="shared" si="5"/>
        <v>35714</v>
      </c>
      <c r="H5" s="66">
        <f t="shared" si="6"/>
        <v>29762</v>
      </c>
      <c r="I5" s="66">
        <f t="shared" si="7"/>
        <v>0</v>
      </c>
      <c r="J5" s="66">
        <f t="shared" si="8"/>
        <v>0</v>
      </c>
      <c r="K5" s="67"/>
      <c r="L5" s="67"/>
      <c r="M5" s="67"/>
      <c r="N5" s="67"/>
      <c r="O5" s="67">
        <v>0</v>
      </c>
      <c r="P5" s="67">
        <f t="shared" si="10"/>
        <v>0</v>
      </c>
      <c r="Q5" s="67">
        <v>420</v>
      </c>
      <c r="R5" s="68">
        <v>18000000</v>
      </c>
      <c r="S5" s="2"/>
    </row>
    <row r="6" spans="1:19" x14ac:dyDescent="0.25">
      <c r="A6" s="4">
        <v>5</v>
      </c>
      <c r="B6" s="4">
        <f t="shared" si="0"/>
        <v>350</v>
      </c>
      <c r="C6" s="4">
        <f t="shared" si="1"/>
        <v>420</v>
      </c>
      <c r="D6" s="4">
        <f t="shared" si="2"/>
        <v>504</v>
      </c>
      <c r="E6" s="5">
        <f t="shared" si="3"/>
        <v>14500000</v>
      </c>
      <c r="F6" s="66">
        <f t="shared" si="4"/>
        <v>41429</v>
      </c>
      <c r="G6" s="66">
        <f t="shared" si="5"/>
        <v>34524</v>
      </c>
      <c r="H6" s="66">
        <f t="shared" si="6"/>
        <v>28770</v>
      </c>
      <c r="I6" s="66">
        <f t="shared" si="7"/>
        <v>0</v>
      </c>
      <c r="J6" s="66">
        <f t="shared" si="8"/>
        <v>0</v>
      </c>
      <c r="K6" s="67"/>
      <c r="L6" s="67"/>
      <c r="M6" s="67"/>
      <c r="N6" s="67"/>
      <c r="O6" s="67">
        <v>0</v>
      </c>
      <c r="P6" s="67">
        <f t="shared" si="10"/>
        <v>0</v>
      </c>
      <c r="Q6" s="67">
        <v>350</v>
      </c>
      <c r="R6" s="68">
        <v>14500000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300</v>
      </c>
    </row>
    <row r="29" spans="1:19" s="9" customFormat="1" x14ac:dyDescent="0.25">
      <c r="C29" s="60" t="s">
        <v>1</v>
      </c>
      <c r="D29" s="60"/>
      <c r="F29" s="45" t="s">
        <v>71</v>
      </c>
      <c r="G29" s="45"/>
      <c r="H29" s="9">
        <f>G29/G28</f>
        <v>0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2025-01-10T11:15:02Z</dcterms:modified>
</cp:coreProperties>
</file>