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Valuation 2024\SBI- State Bank of India\AO Office\Shriniwas Niketan\"/>
    </mc:Choice>
  </mc:AlternateContent>
  <bookViews>
    <workbookView xWindow="-120" yWindow="-120" windowWidth="20730" windowHeight="11160" tabRatio="745"/>
  </bookViews>
  <sheets>
    <sheet name="Wing_A" sheetId="124" r:id="rId1"/>
    <sheet name="IGR_1" sheetId="125" r:id="rId2"/>
    <sheet name="Sheet13" sheetId="133" r:id="rId3"/>
    <sheet name="Sheet31" sheetId="151" r:id="rId4"/>
    <sheet name="Sheet1" sheetId="154" r:id="rId5"/>
    <sheet name="Sheet2" sheetId="155" r:id="rId6"/>
  </sheets>
  <calcPr calcId="152511"/>
</workbook>
</file>

<file path=xl/calcChain.xml><?xml version="1.0" encoding="utf-8"?>
<calcChain xmlns="http://schemas.openxmlformats.org/spreadsheetml/2006/main">
  <c r="G3" i="124" l="1"/>
  <c r="G4" i="124"/>
  <c r="G5" i="124"/>
  <c r="G6" i="124"/>
  <c r="G7" i="124"/>
  <c r="G8" i="124"/>
  <c r="G9" i="124"/>
  <c r="G10" i="124"/>
  <c r="G11" i="124"/>
  <c r="G12" i="124"/>
  <c r="G13" i="124"/>
  <c r="G14" i="124"/>
  <c r="G15" i="124"/>
  <c r="G2" i="124"/>
  <c r="F16" i="124" l="1"/>
  <c r="E16" i="124"/>
  <c r="H15" i="124"/>
  <c r="H14" i="124"/>
  <c r="H13" i="124"/>
  <c r="H12" i="124"/>
  <c r="H11" i="124"/>
  <c r="H10" i="124"/>
  <c r="H9" i="124"/>
  <c r="H8" i="124"/>
  <c r="H7" i="124"/>
  <c r="H6" i="124"/>
  <c r="H5" i="124"/>
  <c r="H4" i="124"/>
  <c r="H3" i="124"/>
  <c r="J5" i="124" l="1"/>
  <c r="J3" i="124"/>
  <c r="H2" i="124"/>
  <c r="H16" i="124" s="1"/>
  <c r="G16" i="124"/>
  <c r="J2" i="124"/>
  <c r="J4" i="124"/>
  <c r="J6" i="124"/>
  <c r="J7" i="124"/>
  <c r="J8" i="124"/>
  <c r="J9" i="124"/>
  <c r="J10" i="124"/>
  <c r="J11" i="124"/>
  <c r="J12" i="124"/>
  <c r="J13" i="124"/>
  <c r="J14" i="124"/>
  <c r="J15" i="124"/>
  <c r="M3" i="124" l="1"/>
  <c r="J16" i="124"/>
  <c r="K3" i="124"/>
  <c r="M5" i="124"/>
  <c r="L5" i="124"/>
  <c r="K5" i="124"/>
  <c r="L3" i="124"/>
  <c r="M14" i="124"/>
  <c r="K14" i="124"/>
  <c r="L14" i="124"/>
  <c r="M12" i="124"/>
  <c r="K12" i="124"/>
  <c r="L12" i="124"/>
  <c r="M10" i="124"/>
  <c r="K10" i="124"/>
  <c r="L10" i="124"/>
  <c r="M8" i="124"/>
  <c r="K8" i="124"/>
  <c r="L8" i="124"/>
  <c r="M6" i="124"/>
  <c r="K6" i="124"/>
  <c r="L6" i="124"/>
  <c r="M4" i="124"/>
  <c r="K4" i="124"/>
  <c r="L4" i="124"/>
  <c r="M2" i="124"/>
  <c r="K2" i="124"/>
  <c r="L2" i="124"/>
  <c r="M15" i="124"/>
  <c r="K15" i="124"/>
  <c r="L15" i="124"/>
  <c r="M13" i="124"/>
  <c r="K13" i="124"/>
  <c r="L13" i="124"/>
  <c r="M11" i="124"/>
  <c r="K11" i="124"/>
  <c r="L11" i="124"/>
  <c r="M9" i="124"/>
  <c r="K9" i="124"/>
  <c r="L9" i="124"/>
  <c r="M7" i="124"/>
  <c r="K7" i="124"/>
  <c r="L7" i="124"/>
  <c r="K16" i="124" l="1"/>
  <c r="L16" i="124"/>
  <c r="P2" i="124" l="1"/>
  <c r="Q2" i="124" s="1"/>
</calcChain>
</file>

<file path=xl/sharedStrings.xml><?xml version="1.0" encoding="utf-8"?>
<sst xmlns="http://schemas.openxmlformats.org/spreadsheetml/2006/main" count="28" uniqueCount="15">
  <si>
    <t>Sr. No.</t>
  </si>
  <si>
    <t>Floor No.</t>
  </si>
  <si>
    <t>Total</t>
  </si>
  <si>
    <t xml:space="preserve">  Flat No.</t>
  </si>
  <si>
    <t>Comp.</t>
  </si>
  <si>
    <t xml:space="preserve">Total Area in 
Sq. Ft. 
</t>
  </si>
  <si>
    <t xml:space="preserve">As per RERA Carpet Area in 
Sq. Ft. 
</t>
  </si>
  <si>
    <r>
      <t xml:space="preserve">Fair Market Value                        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  <scheme val="minor"/>
      </rPr>
      <t xml:space="preserve">
</t>
    </r>
  </si>
  <si>
    <r>
      <t xml:space="preserve">Realizable Value                             in </t>
    </r>
    <r>
      <rPr>
        <b/>
        <sz val="7"/>
        <color theme="1"/>
        <rFont val="Rupee Foradian"/>
        <family val="2"/>
      </rPr>
      <t>`</t>
    </r>
  </si>
  <si>
    <r>
      <t xml:space="preserve">Distress Sale Value                         in </t>
    </r>
    <r>
      <rPr>
        <b/>
        <sz val="7"/>
        <color theme="1"/>
        <rFont val="Rupee Foradian"/>
        <family val="2"/>
      </rPr>
      <t>`</t>
    </r>
  </si>
  <si>
    <r>
      <t xml:space="preserve">Expected Rent per month                in </t>
    </r>
    <r>
      <rPr>
        <b/>
        <sz val="7"/>
        <color theme="1"/>
        <rFont val="Rupee Foradian"/>
        <family val="2"/>
      </rPr>
      <t>`</t>
    </r>
  </si>
  <si>
    <r>
      <t xml:space="preserve">  Carpet Rate per 
Sq. ft. on Total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</si>
  <si>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t xml:space="preserve">Built up Area in 
Sq. Ft. ( 10% ) 
</t>
  </si>
  <si>
    <t xml:space="preserve">As per Plan Encl. Balcony  Area in 
Sq. Ft. </t>
  </si>
  <si>
    <t>3BHK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</si>
</sst>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7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1" fontId="0" fillId="0" borderId="0" xfId="0" applyNumberFormat="1"/>
    <xf numFmtId="43" fontId="0" fillId="0" borderId="0" xfId="0" applyNumberFormat="1"/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43" fontId="5" fillId="0" borderId="1" xfId="3" applyFont="1" applyFill="1" applyBorder="1" applyAlignment="1">
      <alignment horizontal="center" vertical="center" wrapText="1"/>
    </xf>
    <xf numFmtId="1" fontId="5" fillId="0" borderId="1" xfId="2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/>
    </xf>
    <xf numFmtId="43" fontId="6" fillId="0" borderId="3" xfId="3" applyFont="1" applyFill="1" applyBorder="1" applyAlignment="1">
      <alignment horizontal="center" vertical="center" wrapText="1"/>
    </xf>
    <xf numFmtId="1" fontId="3" fillId="0" borderId="3" xfId="2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3" fontId="9" fillId="0" borderId="0" xfId="3" applyFont="1" applyAlignment="1">
      <alignment horizontal="center" vertical="center"/>
    </xf>
  </cellXfs>
  <cellStyles count="4">
    <cellStyle name="Comma" xfId="3" builtinId="3"/>
    <cellStyle name="Comm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31</xdr:row>
      <xdr:rowOff>0</xdr:rowOff>
    </xdr:from>
    <xdr:to>
      <xdr:col>7</xdr:col>
      <xdr:colOff>304800</xdr:colOff>
      <xdr:row>32</xdr:row>
      <xdr:rowOff>114300</xdr:rowOff>
    </xdr:to>
    <xdr:sp macro="" textlink="">
      <xdr:nvSpPr>
        <xdr:cNvPr id="1025" name="AutoShape 1" descr="blob:https://web.whatsapp.com/ba175cd4-689d-4247-9502-e683334549ab">
          <a:extLst>
            <a:ext uri="{FF2B5EF4-FFF2-40B4-BE49-F238E27FC236}">
              <a16:creationId xmlns:a16="http://schemas.microsoft.com/office/drawing/2014/main" xmlns="" id="{00000000-0008-0000-04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4552950" y="590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304800</xdr:colOff>
      <xdr:row>32</xdr:row>
      <xdr:rowOff>114300</xdr:rowOff>
    </xdr:to>
    <xdr:sp macro="" textlink="">
      <xdr:nvSpPr>
        <xdr:cNvPr id="1026" name="AutoShape 2" descr="blob:https://web.whatsapp.com/ba175cd4-689d-4247-9502-e683334549ab">
          <a:extLst>
            <a:ext uri="{FF2B5EF4-FFF2-40B4-BE49-F238E27FC236}">
              <a16:creationId xmlns:a16="http://schemas.microsoft.com/office/drawing/2014/main" xmlns="" id="{00000000-0008-0000-04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4552950" y="590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107016</xdr:rowOff>
    </xdr:from>
    <xdr:to>
      <xdr:col>9</xdr:col>
      <xdr:colOff>132790</xdr:colOff>
      <xdr:row>44</xdr:row>
      <xdr:rowOff>164166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58092CA8-D31C-D3BC-B83A-70C8D02AB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69516"/>
          <a:ext cx="5870202" cy="36766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323850</xdr:colOff>
      <xdr:row>17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10250" cy="33909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371475</xdr:colOff>
      <xdr:row>19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57875" cy="36766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247650</xdr:colOff>
      <xdr:row>19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34050" cy="36290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304800</xdr:colOff>
      <xdr:row>20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91200" cy="38481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zoomScale="115" zoomScaleNormal="115" workbookViewId="0">
      <selection activeCell="J16" sqref="J16"/>
    </sheetView>
  </sheetViews>
  <sheetFormatPr defaultRowHeight="15"/>
  <cols>
    <col min="1" max="1" width="4.28515625" style="20" customWidth="1"/>
    <col min="2" max="2" width="6" style="17" customWidth="1"/>
    <col min="3" max="3" width="5.140625" style="17" customWidth="1"/>
    <col min="4" max="4" width="7.5703125" style="17" customWidth="1"/>
    <col min="5" max="5" width="10" style="17" customWidth="1"/>
    <col min="6" max="6" width="9.42578125" style="17" customWidth="1"/>
    <col min="7" max="7" width="10.28515625" style="17" customWidth="1"/>
    <col min="8" max="8" width="11.7109375" style="17" customWidth="1"/>
    <col min="9" max="9" width="10.140625" style="17" customWidth="1"/>
    <col min="10" max="10" width="12.7109375" style="17" customWidth="1"/>
    <col min="11" max="11" width="14.28515625" style="17" customWidth="1"/>
    <col min="12" max="12" width="13.42578125" style="17" customWidth="1"/>
    <col min="13" max="13" width="10.85546875" style="17" customWidth="1"/>
    <col min="15" max="15" width="15.140625" bestFit="1" customWidth="1"/>
    <col min="16" max="16" width="15.28515625" customWidth="1"/>
    <col min="17" max="17" width="10.85546875" customWidth="1"/>
  </cols>
  <sheetData>
    <row r="1" spans="1:17" ht="49.5" customHeight="1">
      <c r="A1" s="3" t="s">
        <v>0</v>
      </c>
      <c r="B1" s="4" t="s">
        <v>3</v>
      </c>
      <c r="C1" s="4" t="s">
        <v>1</v>
      </c>
      <c r="D1" s="4" t="s">
        <v>4</v>
      </c>
      <c r="E1" s="4" t="s">
        <v>6</v>
      </c>
      <c r="F1" s="4" t="s">
        <v>13</v>
      </c>
      <c r="G1" s="7" t="s">
        <v>5</v>
      </c>
      <c r="H1" s="4" t="s">
        <v>12</v>
      </c>
      <c r="I1" s="4" t="s">
        <v>11</v>
      </c>
      <c r="J1" s="4" t="s">
        <v>7</v>
      </c>
      <c r="K1" s="4" t="s">
        <v>8</v>
      </c>
      <c r="L1" s="4" t="s">
        <v>9</v>
      </c>
      <c r="M1" s="4" t="s">
        <v>10</v>
      </c>
    </row>
    <row r="2" spans="1:17">
      <c r="A2" s="18">
        <v>1</v>
      </c>
      <c r="B2" s="19">
        <v>101</v>
      </c>
      <c r="C2" s="8">
        <v>1</v>
      </c>
      <c r="D2" s="22" t="s">
        <v>14</v>
      </c>
      <c r="E2" s="9">
        <v>1138</v>
      </c>
      <c r="F2" s="9">
        <v>113</v>
      </c>
      <c r="G2" s="10">
        <f>F2+E2</f>
        <v>1251</v>
      </c>
      <c r="H2" s="11">
        <f t="shared" ref="H2:H15" si="0">G2*1.1</f>
        <v>1376.1000000000001</v>
      </c>
      <c r="I2" s="6">
        <v>11100</v>
      </c>
      <c r="J2" s="12">
        <f t="shared" ref="J2:J15" si="1">I2*G2</f>
        <v>13886100</v>
      </c>
      <c r="K2" s="12">
        <f t="shared" ref="K2:K15" si="2">J2*0.95</f>
        <v>13191795</v>
      </c>
      <c r="L2" s="12">
        <f t="shared" ref="L2:L15" si="3">J2*0.8</f>
        <v>11108880</v>
      </c>
      <c r="M2" s="13">
        <f t="shared" ref="M2:M15" si="4">MROUND((J2*0.025/12),500)</f>
        <v>29000</v>
      </c>
      <c r="O2" s="1"/>
      <c r="P2" s="2">
        <f>O2*6600</f>
        <v>0</v>
      </c>
      <c r="Q2" s="2">
        <f>P2/G2</f>
        <v>0</v>
      </c>
    </row>
    <row r="3" spans="1:17">
      <c r="A3" s="18">
        <v>2</v>
      </c>
      <c r="B3" s="19">
        <v>102</v>
      </c>
      <c r="C3" s="8">
        <v>1</v>
      </c>
      <c r="D3" s="22" t="s">
        <v>14</v>
      </c>
      <c r="E3" s="9">
        <v>1138</v>
      </c>
      <c r="F3" s="9">
        <v>113</v>
      </c>
      <c r="G3" s="10">
        <f t="shared" ref="G3:G15" si="5">F3+E3</f>
        <v>1251</v>
      </c>
      <c r="H3" s="11">
        <f t="shared" si="0"/>
        <v>1376.1000000000001</v>
      </c>
      <c r="I3" s="6">
        <v>11100</v>
      </c>
      <c r="J3" s="12">
        <f t="shared" si="1"/>
        <v>13886100</v>
      </c>
      <c r="K3" s="12">
        <f t="shared" si="2"/>
        <v>13191795</v>
      </c>
      <c r="L3" s="12">
        <f t="shared" si="3"/>
        <v>11108880</v>
      </c>
      <c r="M3" s="13">
        <f t="shared" si="4"/>
        <v>29000</v>
      </c>
      <c r="O3" s="2"/>
      <c r="P3" s="2"/>
    </row>
    <row r="4" spans="1:17">
      <c r="A4" s="18">
        <v>3</v>
      </c>
      <c r="B4" s="19">
        <v>201</v>
      </c>
      <c r="C4" s="8">
        <v>2</v>
      </c>
      <c r="D4" s="22" t="s">
        <v>14</v>
      </c>
      <c r="E4" s="9">
        <v>1138</v>
      </c>
      <c r="F4" s="9">
        <v>113</v>
      </c>
      <c r="G4" s="10">
        <f t="shared" si="5"/>
        <v>1251</v>
      </c>
      <c r="H4" s="11">
        <f t="shared" si="0"/>
        <v>1376.1000000000001</v>
      </c>
      <c r="I4" s="6">
        <v>11200</v>
      </c>
      <c r="J4" s="12">
        <f t="shared" si="1"/>
        <v>14011200</v>
      </c>
      <c r="K4" s="12">
        <f t="shared" si="2"/>
        <v>13310640</v>
      </c>
      <c r="L4" s="12">
        <f t="shared" si="3"/>
        <v>11208960</v>
      </c>
      <c r="M4" s="13">
        <f t="shared" si="4"/>
        <v>29000</v>
      </c>
      <c r="O4" s="2"/>
      <c r="P4" s="2"/>
    </row>
    <row r="5" spans="1:17">
      <c r="A5" s="18">
        <v>4</v>
      </c>
      <c r="B5" s="19">
        <v>202</v>
      </c>
      <c r="C5" s="8">
        <v>2</v>
      </c>
      <c r="D5" s="22" t="s">
        <v>14</v>
      </c>
      <c r="E5" s="9">
        <v>1138</v>
      </c>
      <c r="F5" s="9">
        <v>113</v>
      </c>
      <c r="G5" s="10">
        <f t="shared" si="5"/>
        <v>1251</v>
      </c>
      <c r="H5" s="11">
        <f t="shared" si="0"/>
        <v>1376.1000000000001</v>
      </c>
      <c r="I5" s="6">
        <v>11200</v>
      </c>
      <c r="J5" s="12">
        <f t="shared" si="1"/>
        <v>14011200</v>
      </c>
      <c r="K5" s="12">
        <f t="shared" si="2"/>
        <v>13310640</v>
      </c>
      <c r="L5" s="12">
        <f>J5*0.8</f>
        <v>11208960</v>
      </c>
      <c r="M5" s="13">
        <f t="shared" si="4"/>
        <v>29000</v>
      </c>
      <c r="O5" s="2"/>
      <c r="P5" s="2"/>
    </row>
    <row r="6" spans="1:17">
      <c r="A6" s="18">
        <v>5</v>
      </c>
      <c r="B6" s="19">
        <v>301</v>
      </c>
      <c r="C6" s="8">
        <v>3</v>
      </c>
      <c r="D6" s="22" t="s">
        <v>14</v>
      </c>
      <c r="E6" s="9">
        <v>1138</v>
      </c>
      <c r="F6" s="9">
        <v>113</v>
      </c>
      <c r="G6" s="10">
        <f t="shared" si="5"/>
        <v>1251</v>
      </c>
      <c r="H6" s="11">
        <f t="shared" si="0"/>
        <v>1376.1000000000001</v>
      </c>
      <c r="I6" s="6">
        <v>11300</v>
      </c>
      <c r="J6" s="12">
        <f t="shared" si="1"/>
        <v>14136300</v>
      </c>
      <c r="K6" s="12">
        <f t="shared" si="2"/>
        <v>13429485</v>
      </c>
      <c r="L6" s="12">
        <f t="shared" si="3"/>
        <v>11309040</v>
      </c>
      <c r="M6" s="13">
        <f t="shared" si="4"/>
        <v>29500</v>
      </c>
      <c r="O6" s="2"/>
      <c r="P6" s="2"/>
    </row>
    <row r="7" spans="1:17">
      <c r="A7" s="18">
        <v>6</v>
      </c>
      <c r="B7" s="19">
        <v>302</v>
      </c>
      <c r="C7" s="8">
        <v>3</v>
      </c>
      <c r="D7" s="22" t="s">
        <v>14</v>
      </c>
      <c r="E7" s="9">
        <v>1138</v>
      </c>
      <c r="F7" s="9">
        <v>113</v>
      </c>
      <c r="G7" s="10">
        <f t="shared" si="5"/>
        <v>1251</v>
      </c>
      <c r="H7" s="11">
        <f t="shared" si="0"/>
        <v>1376.1000000000001</v>
      </c>
      <c r="I7" s="6">
        <v>11300</v>
      </c>
      <c r="J7" s="12">
        <f t="shared" si="1"/>
        <v>14136300</v>
      </c>
      <c r="K7" s="12">
        <f t="shared" si="2"/>
        <v>13429485</v>
      </c>
      <c r="L7" s="12">
        <f t="shared" si="3"/>
        <v>11309040</v>
      </c>
      <c r="M7" s="13">
        <f t="shared" si="4"/>
        <v>29500</v>
      </c>
      <c r="O7" s="2"/>
      <c r="P7" s="2"/>
    </row>
    <row r="8" spans="1:17">
      <c r="A8" s="18">
        <v>7</v>
      </c>
      <c r="B8" s="19">
        <v>401</v>
      </c>
      <c r="C8" s="8">
        <v>4</v>
      </c>
      <c r="D8" s="22" t="s">
        <v>14</v>
      </c>
      <c r="E8" s="9">
        <v>1138</v>
      </c>
      <c r="F8" s="9">
        <v>113</v>
      </c>
      <c r="G8" s="10">
        <f t="shared" si="5"/>
        <v>1251</v>
      </c>
      <c r="H8" s="11">
        <f t="shared" si="0"/>
        <v>1376.1000000000001</v>
      </c>
      <c r="I8" s="6">
        <v>11400</v>
      </c>
      <c r="J8" s="12">
        <f t="shared" si="1"/>
        <v>14261400</v>
      </c>
      <c r="K8" s="12">
        <f t="shared" si="2"/>
        <v>13548330</v>
      </c>
      <c r="L8" s="12">
        <f t="shared" si="3"/>
        <v>11409120</v>
      </c>
      <c r="M8" s="13">
        <f t="shared" si="4"/>
        <v>29500</v>
      </c>
      <c r="O8" s="2"/>
      <c r="P8" s="2"/>
    </row>
    <row r="9" spans="1:17">
      <c r="A9" s="18">
        <v>8</v>
      </c>
      <c r="B9" s="19">
        <v>402</v>
      </c>
      <c r="C9" s="8">
        <v>4</v>
      </c>
      <c r="D9" s="22" t="s">
        <v>14</v>
      </c>
      <c r="E9" s="9">
        <v>1138</v>
      </c>
      <c r="F9" s="9">
        <v>113</v>
      </c>
      <c r="G9" s="10">
        <f t="shared" si="5"/>
        <v>1251</v>
      </c>
      <c r="H9" s="11">
        <f t="shared" si="0"/>
        <v>1376.1000000000001</v>
      </c>
      <c r="I9" s="6">
        <v>11400</v>
      </c>
      <c r="J9" s="12">
        <f t="shared" si="1"/>
        <v>14261400</v>
      </c>
      <c r="K9" s="12">
        <f t="shared" si="2"/>
        <v>13548330</v>
      </c>
      <c r="L9" s="12">
        <f t="shared" si="3"/>
        <v>11409120</v>
      </c>
      <c r="M9" s="13">
        <f t="shared" si="4"/>
        <v>29500</v>
      </c>
    </row>
    <row r="10" spans="1:17">
      <c r="A10" s="18">
        <v>9</v>
      </c>
      <c r="B10" s="19">
        <v>501</v>
      </c>
      <c r="C10" s="8">
        <v>5</v>
      </c>
      <c r="D10" s="22" t="s">
        <v>14</v>
      </c>
      <c r="E10" s="9">
        <v>1138</v>
      </c>
      <c r="F10" s="9">
        <v>113</v>
      </c>
      <c r="G10" s="10">
        <f t="shared" si="5"/>
        <v>1251</v>
      </c>
      <c r="H10" s="11">
        <f t="shared" si="0"/>
        <v>1376.1000000000001</v>
      </c>
      <c r="I10" s="6">
        <v>11500</v>
      </c>
      <c r="J10" s="12">
        <f t="shared" si="1"/>
        <v>14386500</v>
      </c>
      <c r="K10" s="12">
        <f t="shared" si="2"/>
        <v>13667175</v>
      </c>
      <c r="L10" s="12">
        <f t="shared" si="3"/>
        <v>11509200</v>
      </c>
      <c r="M10" s="13">
        <f t="shared" si="4"/>
        <v>30000</v>
      </c>
    </row>
    <row r="11" spans="1:17">
      <c r="A11" s="18">
        <v>10</v>
      </c>
      <c r="B11" s="19">
        <v>502</v>
      </c>
      <c r="C11" s="8">
        <v>5</v>
      </c>
      <c r="D11" s="22" t="s">
        <v>14</v>
      </c>
      <c r="E11" s="9">
        <v>1138</v>
      </c>
      <c r="F11" s="9">
        <v>113</v>
      </c>
      <c r="G11" s="10">
        <f t="shared" si="5"/>
        <v>1251</v>
      </c>
      <c r="H11" s="11">
        <f t="shared" si="0"/>
        <v>1376.1000000000001</v>
      </c>
      <c r="I11" s="6">
        <v>11500</v>
      </c>
      <c r="J11" s="12">
        <f t="shared" si="1"/>
        <v>14386500</v>
      </c>
      <c r="K11" s="12">
        <f t="shared" si="2"/>
        <v>13667175</v>
      </c>
      <c r="L11" s="12">
        <f t="shared" si="3"/>
        <v>11509200</v>
      </c>
      <c r="M11" s="13">
        <f t="shared" si="4"/>
        <v>30000</v>
      </c>
    </row>
    <row r="12" spans="1:17">
      <c r="A12" s="18">
        <v>11</v>
      </c>
      <c r="B12" s="19">
        <v>601</v>
      </c>
      <c r="C12" s="8">
        <v>6</v>
      </c>
      <c r="D12" s="22" t="s">
        <v>14</v>
      </c>
      <c r="E12" s="9">
        <v>1138</v>
      </c>
      <c r="F12" s="9">
        <v>113</v>
      </c>
      <c r="G12" s="10">
        <f t="shared" si="5"/>
        <v>1251</v>
      </c>
      <c r="H12" s="11">
        <f t="shared" si="0"/>
        <v>1376.1000000000001</v>
      </c>
      <c r="I12" s="6">
        <v>11600</v>
      </c>
      <c r="J12" s="12">
        <f t="shared" si="1"/>
        <v>14511600</v>
      </c>
      <c r="K12" s="12">
        <f t="shared" si="2"/>
        <v>13786020</v>
      </c>
      <c r="L12" s="12">
        <f t="shared" si="3"/>
        <v>11609280</v>
      </c>
      <c r="M12" s="13">
        <f t="shared" si="4"/>
        <v>30000</v>
      </c>
    </row>
    <row r="13" spans="1:17">
      <c r="A13" s="18">
        <v>12</v>
      </c>
      <c r="B13" s="19">
        <v>602</v>
      </c>
      <c r="C13" s="8">
        <v>6</v>
      </c>
      <c r="D13" s="22" t="s">
        <v>14</v>
      </c>
      <c r="E13" s="9">
        <v>1138</v>
      </c>
      <c r="F13" s="9">
        <v>113</v>
      </c>
      <c r="G13" s="10">
        <f t="shared" si="5"/>
        <v>1251</v>
      </c>
      <c r="H13" s="11">
        <f t="shared" si="0"/>
        <v>1376.1000000000001</v>
      </c>
      <c r="I13" s="6">
        <v>11600</v>
      </c>
      <c r="J13" s="12">
        <f t="shared" si="1"/>
        <v>14511600</v>
      </c>
      <c r="K13" s="12">
        <f t="shared" si="2"/>
        <v>13786020</v>
      </c>
      <c r="L13" s="12">
        <f t="shared" si="3"/>
        <v>11609280</v>
      </c>
      <c r="M13" s="13">
        <f t="shared" si="4"/>
        <v>30000</v>
      </c>
    </row>
    <row r="14" spans="1:17">
      <c r="A14" s="18">
        <v>13</v>
      </c>
      <c r="B14" s="19">
        <v>701</v>
      </c>
      <c r="C14" s="8">
        <v>7</v>
      </c>
      <c r="D14" s="22" t="s">
        <v>14</v>
      </c>
      <c r="E14" s="9">
        <v>1138</v>
      </c>
      <c r="F14" s="9">
        <v>113</v>
      </c>
      <c r="G14" s="10">
        <f t="shared" si="5"/>
        <v>1251</v>
      </c>
      <c r="H14" s="11">
        <f t="shared" si="0"/>
        <v>1376.1000000000001</v>
      </c>
      <c r="I14" s="6">
        <v>11700</v>
      </c>
      <c r="J14" s="12">
        <f t="shared" si="1"/>
        <v>14636700</v>
      </c>
      <c r="K14" s="12">
        <f t="shared" si="2"/>
        <v>13904865</v>
      </c>
      <c r="L14" s="12">
        <f t="shared" si="3"/>
        <v>11709360</v>
      </c>
      <c r="M14" s="13">
        <f t="shared" si="4"/>
        <v>30500</v>
      </c>
    </row>
    <row r="15" spans="1:17">
      <c r="A15" s="18">
        <v>14</v>
      </c>
      <c r="B15" s="19">
        <v>702</v>
      </c>
      <c r="C15" s="8">
        <v>7</v>
      </c>
      <c r="D15" s="22" t="s">
        <v>14</v>
      </c>
      <c r="E15" s="9">
        <v>1138</v>
      </c>
      <c r="F15" s="9">
        <v>113</v>
      </c>
      <c r="G15" s="10">
        <f t="shared" si="5"/>
        <v>1251</v>
      </c>
      <c r="H15" s="11">
        <f t="shared" si="0"/>
        <v>1376.1000000000001</v>
      </c>
      <c r="I15" s="6">
        <v>11700</v>
      </c>
      <c r="J15" s="12">
        <f t="shared" si="1"/>
        <v>14636700</v>
      </c>
      <c r="K15" s="12">
        <f t="shared" si="2"/>
        <v>13904865</v>
      </c>
      <c r="L15" s="12">
        <f t="shared" si="3"/>
        <v>11709360</v>
      </c>
      <c r="M15" s="13">
        <f t="shared" si="4"/>
        <v>30500</v>
      </c>
    </row>
    <row r="16" spans="1:17" ht="16.5">
      <c r="A16" s="23" t="s">
        <v>2</v>
      </c>
      <c r="B16" s="24"/>
      <c r="C16" s="24"/>
      <c r="D16" s="25"/>
      <c r="E16" s="14">
        <f>SUM(E2:E15)</f>
        <v>15932</v>
      </c>
      <c r="F16" s="14">
        <f>SUM(F2:F15)</f>
        <v>1582</v>
      </c>
      <c r="G16" s="14">
        <f>SUM(G2:G15)</f>
        <v>17514</v>
      </c>
      <c r="H16" s="14">
        <f>SUM(H2:H15)</f>
        <v>19265.399999999998</v>
      </c>
      <c r="I16" s="5"/>
      <c r="J16" s="15">
        <f>SUM(J2:J15)</f>
        <v>199659600</v>
      </c>
      <c r="K16" s="15">
        <f>SUM(K2:K15)</f>
        <v>189676620</v>
      </c>
      <c r="L16" s="15">
        <f>SUM(L2:L15)</f>
        <v>159727680</v>
      </c>
      <c r="M16" s="16"/>
    </row>
    <row r="20" spans="7:13">
      <c r="G20" s="21"/>
    </row>
    <row r="21" spans="7:13">
      <c r="G21" s="26"/>
    </row>
    <row r="22" spans="7:13">
      <c r="G22" s="26"/>
    </row>
    <row r="23" spans="7:13">
      <c r="G23" s="26"/>
    </row>
    <row r="24" spans="7:13">
      <c r="G24" s="21"/>
    </row>
    <row r="30" spans="7:13">
      <c r="J30" s="21"/>
      <c r="K30" s="21"/>
      <c r="L30" s="21"/>
      <c r="M30" s="21"/>
    </row>
  </sheetData>
  <mergeCells count="1">
    <mergeCell ref="A16:D16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5"/>
  <sheetViews>
    <sheetView topLeftCell="A35" zoomScale="160" zoomScaleNormal="160" workbookViewId="0">
      <selection activeCell="H43" sqref="H43"/>
    </sheetView>
  </sheetViews>
  <sheetFormatPr defaultRowHeight="15"/>
  <cols>
    <col min="6" max="6" width="13.42578125" customWidth="1"/>
  </cols>
  <sheetData>
    <row r="25" spans="5:5">
      <c r="E25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G17" sqref="G17"/>
    </sheetView>
  </sheetViews>
  <sheetFormatPr defaultRowHeight="1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H9" sqref="H9"/>
    </sheetView>
  </sheetViews>
  <sheetFormatPr defaultRowHeight="1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1" sqref="G21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6" sqref="I1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Wing_A</vt:lpstr>
      <vt:lpstr>IGR_1</vt:lpstr>
      <vt:lpstr>Sheet13</vt:lpstr>
      <vt:lpstr>Sheet31</vt:lpstr>
      <vt:lpstr>Sheet1</vt:lpstr>
      <vt:lpstr>Sheet2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Rushi</cp:lastModifiedBy>
  <cp:lastPrinted>2013-08-31T05:30:46Z</cp:lastPrinted>
  <dcterms:created xsi:type="dcterms:W3CDTF">2013-08-30T08:57:19Z</dcterms:created>
  <dcterms:modified xsi:type="dcterms:W3CDTF">2025-01-04T05:58:03Z</dcterms:modified>
</cp:coreProperties>
</file>