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Khandu Shinde\"/>
    </mc:Choice>
  </mc:AlternateContent>
  <xr:revisionPtr revIDLastSave="0" documentId="13_ncr:1_{EA0EBBCC-7661-4661-9F73-4BE0A1E054A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11" i="4" l="1"/>
  <c r="Q9" i="4" l="1"/>
  <c r="P9" i="4"/>
  <c r="R8" i="4"/>
  <c r="P8" i="4"/>
  <c r="U2" i="4"/>
  <c r="R4" i="4"/>
  <c r="P4" i="4"/>
  <c r="P3" i="4"/>
  <c r="Q2" i="4"/>
  <c r="P2" i="4"/>
  <c r="R2" i="4"/>
  <c r="H19" i="4"/>
  <c r="H20" i="4" s="1"/>
  <c r="Q12" i="4" l="1"/>
  <c r="P12" i="4"/>
  <c r="Q11" i="4"/>
  <c r="P10" i="4"/>
  <c r="Q8" i="4"/>
  <c r="Q7" i="4"/>
  <c r="Q6" i="4"/>
  <c r="P5" i="4"/>
  <c r="Q4" i="4"/>
  <c r="Q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<sst xmlns="http://schemas.openxmlformats.org/spreadsheetml/2006/main" count="100" uniqueCount="22">
  <si>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</si>
  <si>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</si>
  <si>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</si>
  <si>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</si>
  <si>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</si>
  <si>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</si>
  <si>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</si>
  <si>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</si>
  <si>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</si>
  <si>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</si>
  <si>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</si>
  <si>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</si>
  <si>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</si>
  <si>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</si>
  <si>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rate</t>
  </si>
  <si>
    <t>07.11.22</t>
  </si>
  <si>
    <t>23.08.24</t>
  </si>
  <si>
    <t>27.03.21</t>
  </si>
  <si>
    <t>Previous repro - 2021</t>
  </si>
  <si>
    <t>20.12.22</t>
  </si>
  <si>
    <t>oc - 1997</t>
  </si>
  <si>
    <t>06.12.24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</si>
</sst>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</xdr:colOff>
      <xdr:row>4</xdr:row>
      <xdr:rowOff>95442</xdr:rowOff>
    </xdr:from>
    <xdr:to>
      <xdr:col>25</xdr:col>
      <xdr:colOff>788</xdr:colOff>
      <xdr:row>14</xdr:row>
      <xdr:rowOff>19525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2B6DBB-425E-4FB8-90B0-30B253F40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6675" y="1428942"/>
          <a:ext cx="3029738" cy="1829083"/>
        </a:xfrm>
        <a:prstGeom prst="rect">
          <a:avLst/>
        </a:prstGeom>
      </xdr:spPr>
    </xdr:pic>
    <xdr:clientData/>
  </xdr:twoCellAnchor>
  <xdr:twoCellAnchor editAs="oneCell">
    <xdr:from>
      <xdr:col>19</xdr:col>
      <xdr:colOff>171450</xdr:colOff>
      <xdr:row>13</xdr:row>
      <xdr:rowOff>120197</xdr:rowOff>
    </xdr:from>
    <xdr:to>
      <xdr:col>24</xdr:col>
      <xdr:colOff>600784</xdr:colOff>
      <xdr:row>32</xdr:row>
      <xdr:rowOff>115037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43FCDE-C583-4AE9-B119-A9F5F7BA9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9475" y="3168197"/>
          <a:ext cx="3477334" cy="36143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517523-65C5-4D2E-8B92-C79387D19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594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51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D984D6-A6FE-48A1-82BB-B4F799474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553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8D7096-F0BE-4A5C-89F4-AD94CBBA0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039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59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46C42F-7129-48A4-A9A7-602D78FF0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101536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47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66E73B-0106-4386-A32A-6F4F00B33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8677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227707-5697-41EC-835A-FE50DEC13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467981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4ED4A2-8CF8-4D03-90FD-E0763BB31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02381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553718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754D3B-08A9-4D1F-8419-4C609D512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88118" cy="8668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4D7688-CB13-4D35-AAB8-E221FB2CD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6677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72A324-135B-4F76-97B7-742CECF92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N25" sqref="N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358.79999999999995</v>
      </c>
      <c r="C2" s="4">
        <f>B2*1.2</f>
        <v>430.55999999999995</v>
      </c>
      <c r="D2" s="4">
        <f t="shared" ref="D2:D13" si="2">C2*1.2</f>
        <v>516.67199999999991</v>
      </c>
      <c r="E2" s="16">
        <f t="shared" ref="E2:E13" si="3">R2</f>
        <v>6920000</v>
      </c>
      <c r="F2" s="10">
        <f t="shared" ref="F2:F13" si="4">ROUND((E2/B2),0)</f>
        <v>19287</v>
      </c>
      <c r="G2" s="10">
        <f t="shared" ref="G2:G13" si="5">ROUND((E2/C2),0)</f>
        <v>16072</v>
      </c>
      <c r="H2" s="10">
        <f t="shared" ref="H2:H13" si="6">ROUND((E2/D2),0)</f>
        <v>13393</v>
      </c>
      <c r="I2" s="4" t="e">
        <f>#REF!</f>
        <v>#REF!</v>
      </c>
      <c r="J2" s="4" t="str">
        <f t="shared" ref="J2:J13" si="7">S2</f>
        <v>23.08.24</v>
      </c>
      <c r="O2">
        <v>0</v>
      </c>
      <c r="P2">
        <f>40*10.764</f>
        <v>430.55999999999995</v>
      </c>
      <c r="Q2">
        <f>P2/1.2</f>
        <v>358.79999999999995</v>
      </c>
      <c r="R2" s="2">
        <f>6500000+390000+30000</f>
        <v>6920000</v>
      </c>
      <c r="S2" s="8" t="s">
        <v>16</v>
      </c>
      <c r="T2" s="8"/>
      <c r="U2">
        <f>G2*1.2</f>
        <v>19286.399999999998</v>
      </c>
    </row>
    <row r="3" spans="1:23" x14ac:dyDescent="0.25">
      <c r="A3" s="4">
        <f t="shared" si="0"/>
        <v>0</v>
      </c>
      <c r="B3" s="4">
        <f t="shared" si="1"/>
        <v>358.79999999999995</v>
      </c>
      <c r="C3" s="4">
        <f t="shared" ref="C3:C15" si="8">B3*1.2</f>
        <v>430.55999999999995</v>
      </c>
      <c r="D3" s="4">
        <f t="shared" si="2"/>
        <v>516.67199999999991</v>
      </c>
      <c r="E3" s="16">
        <f t="shared" si="3"/>
        <v>7000000</v>
      </c>
      <c r="F3" s="10">
        <f t="shared" si="4"/>
        <v>19509</v>
      </c>
      <c r="G3" s="10">
        <f t="shared" si="5"/>
        <v>16258</v>
      </c>
      <c r="H3" s="10">
        <f t="shared" si="6"/>
        <v>13548</v>
      </c>
      <c r="I3" s="4" t="e">
        <f>#REF!</f>
        <v>#REF!</v>
      </c>
      <c r="J3" s="4" t="str">
        <f t="shared" si="7"/>
        <v>07.11.22</v>
      </c>
      <c r="O3">
        <v>0</v>
      </c>
      <c r="P3">
        <f>40*10.764</f>
        <v>430.55999999999995</v>
      </c>
      <c r="Q3">
        <f t="shared" ref="Q2:Q12" si="9">P3/1.2</f>
        <v>358.79999999999995</v>
      </c>
      <c r="R3" s="2">
        <v>7000000</v>
      </c>
      <c r="S3" s="8" t="s">
        <v>15</v>
      </c>
      <c r="T3" s="8"/>
    </row>
    <row r="4" spans="1:23" x14ac:dyDescent="0.25">
      <c r="A4" s="4">
        <f t="shared" si="0"/>
        <v>0</v>
      </c>
      <c r="B4" s="4">
        <f t="shared" si="1"/>
        <v>358.79999999999995</v>
      </c>
      <c r="C4" s="4">
        <f t="shared" si="8"/>
        <v>430.55999999999995</v>
      </c>
      <c r="D4" s="4">
        <f t="shared" si="2"/>
        <v>516.67199999999991</v>
      </c>
      <c r="E4" s="16">
        <f t="shared" si="3"/>
        <v>8693200</v>
      </c>
      <c r="F4" s="10">
        <f t="shared" si="4"/>
        <v>24229</v>
      </c>
      <c r="G4" s="10">
        <f t="shared" si="5"/>
        <v>20190</v>
      </c>
      <c r="H4" s="10">
        <f t="shared" si="6"/>
        <v>16825</v>
      </c>
      <c r="I4" s="4" t="e">
        <f>#REF!</f>
        <v>#REF!</v>
      </c>
      <c r="J4" s="4" t="str">
        <f t="shared" si="7"/>
        <v>27.03.21</v>
      </c>
      <c r="O4">
        <v>0</v>
      </c>
      <c r="P4">
        <f>40*10.764</f>
        <v>430.55999999999995</v>
      </c>
      <c r="Q4">
        <f t="shared" si="9"/>
        <v>358.79999999999995</v>
      </c>
      <c r="R4" s="2">
        <f>8330000+333200+30000</f>
        <v>8693200</v>
      </c>
      <c r="S4" s="8" t="s">
        <v>17</v>
      </c>
      <c r="T4" s="8"/>
      <c r="W4" t="s">
        <v>18</v>
      </c>
    </row>
    <row r="5" spans="1:23" x14ac:dyDescent="0.25">
      <c r="A5" s="4">
        <f t="shared" si="0"/>
        <v>0</v>
      </c>
      <c r="B5" s="4">
        <f t="shared" si="1"/>
        <v>280</v>
      </c>
      <c r="C5" s="4">
        <f t="shared" si="8"/>
        <v>336</v>
      </c>
      <c r="D5" s="4">
        <f t="shared" si="2"/>
        <v>403.2</v>
      </c>
      <c r="E5" s="16">
        <f t="shared" si="3"/>
        <v>8000000</v>
      </c>
      <c r="F5" s="10">
        <f t="shared" si="4"/>
        <v>28571</v>
      </c>
      <c r="G5" s="15">
        <f t="shared" si="5"/>
        <v>23810</v>
      </c>
      <c r="H5" s="10">
        <f t="shared" si="6"/>
        <v>19841</v>
      </c>
      <c r="I5" s="4" t="e">
        <f>#REF!</f>
        <v>#REF!</v>
      </c>
      <c r="J5" s="4">
        <f t="shared" si="7"/>
        <v>0</v>
      </c>
      <c r="O5">
        <v>0</v>
      </c>
      <c r="P5">
        <f t="shared" ref="P2:P12" si="10">O5/1.2</f>
        <v>0</v>
      </c>
      <c r="Q5">
        <v>280</v>
      </c>
      <c r="R5" s="2">
        <v>8000000</v>
      </c>
      <c r="S5" s="8"/>
      <c r="T5" s="8"/>
    </row>
    <row r="6" spans="1:23" x14ac:dyDescent="0.25">
      <c r="A6" s="4">
        <f t="shared" si="0"/>
        <v>0</v>
      </c>
      <c r="B6" s="4">
        <f t="shared" si="1"/>
        <v>666.66666666666674</v>
      </c>
      <c r="C6" s="4">
        <f t="shared" si="8"/>
        <v>800.00000000000011</v>
      </c>
      <c r="D6" s="4">
        <f t="shared" si="2"/>
        <v>960.00000000000011</v>
      </c>
      <c r="E6" s="16">
        <f t="shared" si="3"/>
        <v>13000000</v>
      </c>
      <c r="F6" s="10">
        <f t="shared" si="4"/>
        <v>19500</v>
      </c>
      <c r="G6" s="10">
        <f t="shared" si="5"/>
        <v>16250</v>
      </c>
      <c r="H6" s="10">
        <f t="shared" si="6"/>
        <v>13542</v>
      </c>
      <c r="I6" s="4" t="e">
        <f>#REF!</f>
        <v>#REF!</v>
      </c>
      <c r="J6" s="4">
        <f t="shared" si="7"/>
        <v>0</v>
      </c>
      <c r="O6">
        <v>0</v>
      </c>
      <c r="P6">
        <v>800</v>
      </c>
      <c r="Q6">
        <f t="shared" si="9"/>
        <v>666.66666666666674</v>
      </c>
      <c r="R6" s="2">
        <v>13000000</v>
      </c>
      <c r="S6" s="8"/>
      <c r="T6" s="8"/>
    </row>
    <row r="7" spans="1:23" x14ac:dyDescent="0.25">
      <c r="A7" s="4">
        <f t="shared" si="0"/>
        <v>0</v>
      </c>
      <c r="B7" s="4">
        <f t="shared" si="1"/>
        <v>916.66666666666674</v>
      </c>
      <c r="C7" s="4">
        <f t="shared" si="8"/>
        <v>1100</v>
      </c>
      <c r="D7" s="4">
        <f t="shared" si="2"/>
        <v>1320</v>
      </c>
      <c r="E7" s="16">
        <f t="shared" si="3"/>
        <v>15000000</v>
      </c>
      <c r="F7" s="10">
        <f t="shared" si="4"/>
        <v>16364</v>
      </c>
      <c r="G7" s="10">
        <f t="shared" si="5"/>
        <v>13636</v>
      </c>
      <c r="H7" s="10">
        <f t="shared" si="6"/>
        <v>11364</v>
      </c>
      <c r="I7" s="4" t="e">
        <f>#REF!</f>
        <v>#REF!</v>
      </c>
      <c r="J7" s="4">
        <f t="shared" si="7"/>
        <v>0</v>
      </c>
      <c r="O7">
        <v>0</v>
      </c>
      <c r="P7">
        <v>1100</v>
      </c>
      <c r="Q7">
        <f t="shared" si="9"/>
        <v>916.66666666666674</v>
      </c>
      <c r="R7" s="2">
        <v>15000000</v>
      </c>
      <c r="S7" s="8"/>
      <c r="T7" s="8"/>
    </row>
    <row r="8" spans="1:23" x14ac:dyDescent="0.25">
      <c r="A8" s="4">
        <f t="shared" si="0"/>
        <v>0</v>
      </c>
      <c r="B8" s="4">
        <f t="shared" si="1"/>
        <v>347.94630000000001</v>
      </c>
      <c r="C8" s="4">
        <f t="shared" si="8"/>
        <v>417.53555999999998</v>
      </c>
      <c r="D8" s="4">
        <f t="shared" si="2"/>
        <v>501.04267199999992</v>
      </c>
      <c r="E8" s="16">
        <f t="shared" si="3"/>
        <v>8616000</v>
      </c>
      <c r="F8" s="10">
        <f t="shared" si="4"/>
        <v>24762</v>
      </c>
      <c r="G8" s="15">
        <f t="shared" si="5"/>
        <v>20635</v>
      </c>
      <c r="H8" s="10">
        <f t="shared" si="6"/>
        <v>17196</v>
      </c>
      <c r="I8" s="4" t="e">
        <f>#REF!</f>
        <v>#REF!</v>
      </c>
      <c r="J8" s="4" t="str">
        <f t="shared" si="7"/>
        <v>20.12.22</v>
      </c>
      <c r="O8">
        <v>0</v>
      </c>
      <c r="P8">
        <f>38.79*10.764</f>
        <v>417.53555999999998</v>
      </c>
      <c r="Q8">
        <f t="shared" si="9"/>
        <v>347.94630000000001</v>
      </c>
      <c r="R8" s="2">
        <f>8100000+486000+30000</f>
        <v>8616000</v>
      </c>
      <c r="S8" s="8" t="s">
        <v>19</v>
      </c>
      <c r="T8" s="8"/>
    </row>
    <row r="9" spans="1:23" x14ac:dyDescent="0.25">
      <c r="A9" s="4">
        <f t="shared" si="0"/>
        <v>0</v>
      </c>
      <c r="B9" s="4">
        <f t="shared" si="1"/>
        <v>753.4799999999999</v>
      </c>
      <c r="C9" s="4">
        <f t="shared" si="8"/>
        <v>904.17599999999982</v>
      </c>
      <c r="D9" s="4">
        <f t="shared" si="2"/>
        <v>1085.0111999999997</v>
      </c>
      <c r="E9" s="16">
        <f t="shared" si="3"/>
        <v>25000000</v>
      </c>
      <c r="F9" s="10">
        <f t="shared" si="4"/>
        <v>33179</v>
      </c>
      <c r="G9" s="10">
        <f t="shared" si="5"/>
        <v>27649</v>
      </c>
      <c r="H9" s="10">
        <f t="shared" si="6"/>
        <v>23041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>70*10.764</f>
        <v>753.4799999999999</v>
      </c>
      <c r="R9" s="2">
        <v>25000000</v>
      </c>
      <c r="S9" s="8"/>
      <c r="T9" s="8"/>
    </row>
    <row r="10" spans="1:23" x14ac:dyDescent="0.25">
      <c r="A10" s="4">
        <f t="shared" si="0"/>
        <v>0</v>
      </c>
      <c r="B10" s="4">
        <f t="shared" si="1"/>
        <v>1000</v>
      </c>
      <c r="C10" s="4">
        <f t="shared" si="8"/>
        <v>1200</v>
      </c>
      <c r="D10" s="4">
        <f t="shared" si="2"/>
        <v>1440</v>
      </c>
      <c r="E10" s="16">
        <f t="shared" si="3"/>
        <v>30000000</v>
      </c>
      <c r="F10" s="10">
        <f t="shared" si="4"/>
        <v>30000</v>
      </c>
      <c r="G10" s="15">
        <f t="shared" si="5"/>
        <v>25000</v>
      </c>
      <c r="H10" s="10">
        <f t="shared" si="6"/>
        <v>20833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1000</v>
      </c>
      <c r="R10" s="2">
        <v>30000000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750</v>
      </c>
      <c r="C11" s="4">
        <f t="shared" si="8"/>
        <v>900</v>
      </c>
      <c r="D11" s="4">
        <f t="shared" si="2"/>
        <v>1080</v>
      </c>
      <c r="E11" s="16">
        <f t="shared" si="3"/>
        <v>19164100</v>
      </c>
      <c r="F11" s="10">
        <f t="shared" si="4"/>
        <v>25552</v>
      </c>
      <c r="G11" s="15">
        <f t="shared" si="5"/>
        <v>21293</v>
      </c>
      <c r="H11" s="10">
        <f t="shared" si="6"/>
        <v>17745</v>
      </c>
      <c r="I11" s="4" t="e">
        <f>#REF!</f>
        <v>#REF!</v>
      </c>
      <c r="J11" s="4" t="str">
        <f t="shared" si="7"/>
        <v>06.12.24</v>
      </c>
      <c r="O11">
        <v>0</v>
      </c>
      <c r="P11">
        <v>900</v>
      </c>
      <c r="Q11">
        <f t="shared" si="9"/>
        <v>750</v>
      </c>
      <c r="R11" s="2">
        <f>18051000+1083100+30000</f>
        <v>19164100</v>
      </c>
      <c r="S11" s="8" t="s">
        <v>21</v>
      </c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9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3" x14ac:dyDescent="0.25">
      <c r="U16" s="6"/>
    </row>
    <row r="17" spans="7:24" x14ac:dyDescent="0.25">
      <c r="G17" t="s">
        <v>13</v>
      </c>
      <c r="H17">
        <v>418</v>
      </c>
    </row>
    <row r="18" spans="7:24" x14ac:dyDescent="0.25">
      <c r="G18" t="s">
        <v>14</v>
      </c>
      <c r="H18">
        <v>22000</v>
      </c>
    </row>
    <row r="19" spans="7:24" x14ac:dyDescent="0.25">
      <c r="H19">
        <f>H18*H17</f>
        <v>9196000</v>
      </c>
    </row>
    <row r="20" spans="7:24" x14ac:dyDescent="0.25">
      <c r="H20">
        <f>H19*98%</f>
        <v>9012080</v>
      </c>
    </row>
    <row r="22" spans="7:24" x14ac:dyDescent="0.25">
      <c r="G22" s="6"/>
      <c r="H22" s="6" t="s">
        <v>20</v>
      </c>
    </row>
    <row r="23" spans="7:24" x14ac:dyDescent="0.25">
      <c r="H23" s="11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7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8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2025-01-03T07:34:51Z</dcterms:modified>
</cp:coreProperties>
</file>