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Malad (West)\HAKIMUDDIN K K HUSSAIN\"/>
    </mc:Choice>
  </mc:AlternateContent>
  <xr:revisionPtr revIDLastSave="0" documentId="13_ncr:1_{2F949C09-7711-4389-8256-7239396584D8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9" i="4" l="1"/>
  <c r="H29" i="4" l="1"/>
  <c r="Q7" i="4" l="1"/>
  <c r="N21" i="24" l="1"/>
  <c r="N7" i="24"/>
  <c r="N8" i="24"/>
  <c r="N9" i="24"/>
  <c r="N10" i="24"/>
  <c r="N11" i="24"/>
  <c r="N12" i="24"/>
  <c r="N13" i="24"/>
  <c r="N14" i="24"/>
  <c r="N15" i="24"/>
  <c r="N16" i="24"/>
  <c r="N17" i="24"/>
  <c r="N18" i="24"/>
  <c r="N19" i="24"/>
  <c r="N20" i="24"/>
  <c r="G29" i="4" l="1"/>
  <c r="C12" i="25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B7" i="4"/>
  <c r="C7" i="4" s="1"/>
  <c r="D7" i="4" s="1"/>
  <c r="Q8" i="4"/>
  <c r="B8" i="4" s="1"/>
  <c r="C8" i="4" s="1"/>
  <c r="D8" i="4" s="1"/>
  <c r="Q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C20" i="23" s="1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<sst xmlns="http://schemas.openxmlformats.org/spreadsheetml/2006/main" count="133" uniqueCount="88">
  <si>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</si>
  <si>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</si>
  <si>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</si>
  <si>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</si>
  <si>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</si>
  <si>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</si>
  <si>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</si>
  <si>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</si>
  <si>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</si>
  <si>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</si>
  <si>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</si>
  <si>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</si>
  <si>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</si>
  <si>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</si>
  <si>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</si>
  <si>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</si>
  <si>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</si>
  <si>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</si>
  <si>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</si>
  <si>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</si>
  <si>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</si>
  <si>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</si>
  <si>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</si>
  <si>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</si>
  <si>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</si>
  <si>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</si>
  <si>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</si>
  <si>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</si>
  <si>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</si>
  <si>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</si>
  <si>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</si>
  <si>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</si>
  <si>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</si>
  <si>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</si>
  <si>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</si>
  <si>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</si>
  <si>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</si>
  <si>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</si>
  <si>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</si>
  <si>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</si>
  <si>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</si>
  <si>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</si>
  <si>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</si>
  <si>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</si>
  <si>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</si>
  <si>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</si>
  <si>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</si>
  <si>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</si>
  <si>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</si>
  <si>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</si>
  <si>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</si>
  <si>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</si>
  <si>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</si>
  <si>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</si>
  <si>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</si>
  <si>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</si>
  <si>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</si>
  <si>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</si>
  <si>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</si>
  <si>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</si>
  <si>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</si>
  <si>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</si>
  <si>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</si>
  <si>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</si>
  <si>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</si>
  <si>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</si>
  <si>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</si>
  <si>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</si>
  <si>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</si>
  <si>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</si>
  <si>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</si>
  <si>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</si>
  <si>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</si>
  <si>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</si>
  <si>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</si>
  <si>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</si>
  <si>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</si>
  <si>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</si>
  <si>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</si>
  <si>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</si>
  <si>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</si>
  <si>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</si>
  <si>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</si>
  <si>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1001-A</t>
  </si>
  <si>
    <t>1001-B</t>
  </si>
  <si>
    <t>MCA</t>
  </si>
  <si>
    <t>IGR-09.08.24</t>
  </si>
  <si>
    <t>IGR-18.12.24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</si>
</sst>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9" fillId="0" borderId="8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533400</xdr:colOff>
      <xdr:row>1</xdr:row>
      <xdr:rowOff>76200</xdr:rowOff>
    </xdr:from>
    <xdr:to>
      <xdr:col>22</xdr:col>
      <xdr:colOff>515032</xdr:colOff>
      <xdr:row>21</xdr:row>
      <xdr:rowOff>200627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091671-81E7-4AF2-BCC9-324173996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3525" y="323850"/>
          <a:ext cx="4887007" cy="43154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50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8D7482-A48F-45BD-9964-F4A679E9B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63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27</xdr:col>
      <xdr:colOff>535431</xdr:colOff>
      <xdr:row>41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D70D07-42D9-41DE-A666-BDFDA7DC5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43800" y="0"/>
          <a:ext cx="14556231" cy="8326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47</xdr:row>
      <xdr:rowOff>39318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943BC8-27B1-41FB-9D21-D3CE8E974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726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684408-59F8-4948-B21A-73AE93899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E77F78-F542-4CFF-934A-BE629EA14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496560</xdr:colOff>
      <xdr:row>46</xdr:row>
      <xdr:rowOff>134519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309D38-AF05-4A6A-98B4-795D963EC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30960" cy="8373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515613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25A68F-AA6F-45B8-83F8-0C226DA44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0013" cy="8487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B51AB8-808E-43CA-9913-16E54965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096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50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51D483-CA79-4D79-8840-353FF156C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610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H8" sqref="H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76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82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77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78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79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80</v>
      </c>
      <c r="C8" s="45">
        <f>C7*D13%</f>
        <v>224765.86999999997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81</v>
      </c>
      <c r="C9" s="50">
        <f>C6+C8</f>
        <v>254165.86999999997</v>
      </c>
      <c r="D9" s="51" t="s">
        <v>62</v>
      </c>
      <c r="E9" s="52">
        <f>C9/10.764</f>
        <v>23612.585470085469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1995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30</v>
      </c>
      <c r="D13" s="58">
        <f>D12-C13</f>
        <v>70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N22" sqref="N22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6"/>
      <c r="L1" s="66"/>
      <c r="M1" s="66"/>
      <c r="N1" s="66"/>
      <c r="O1" s="66"/>
      <c r="P1" s="66"/>
      <c r="Q1" s="66"/>
      <c r="R1" s="66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>
        <v>22.4</v>
      </c>
      <c r="M5" s="34">
        <v>9.56</v>
      </c>
      <c r="N5" s="34">
        <f t="shared" ref="N5:N20" si="6">L5*M5</f>
        <v>214.14400000000001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>
        <v>9.39</v>
      </c>
      <c r="M6" s="34">
        <v>13.52</v>
      </c>
      <c r="N6" s="34">
        <f t="shared" si="6"/>
        <v>126.95280000000001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>
        <v>8.19</v>
      </c>
      <c r="M7" s="34">
        <v>9.7899999999999991</v>
      </c>
      <c r="N7" s="34">
        <f t="shared" si="6"/>
        <v>80.180099999999982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>
        <v>7.11</v>
      </c>
      <c r="M8" s="34">
        <v>3.39</v>
      </c>
      <c r="N8" s="34">
        <f t="shared" si="6"/>
        <v>24.102900000000002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>
        <v>14.04</v>
      </c>
      <c r="M9" s="34">
        <v>9.35</v>
      </c>
      <c r="N9" s="34">
        <f t="shared" si="6"/>
        <v>131.274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>
        <v>12.13</v>
      </c>
      <c r="M10" s="34">
        <v>3.47</v>
      </c>
      <c r="N10" s="34">
        <f t="shared" si="6"/>
        <v>42.091100000000004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>
        <v>3.45</v>
      </c>
      <c r="M11" s="34">
        <v>2.96</v>
      </c>
      <c r="N11" s="34">
        <f t="shared" si="6"/>
        <v>10.212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>
        <v>7.15</v>
      </c>
      <c r="M12" s="34">
        <v>6.23</v>
      </c>
      <c r="N12" s="34">
        <f t="shared" si="6"/>
        <v>44.544500000000006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>
        <v>15.67</v>
      </c>
      <c r="M13" s="34">
        <v>10.79</v>
      </c>
      <c r="N13" s="34">
        <f t="shared" si="6"/>
        <v>169.07929999999999</v>
      </c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>
        <v>5.42</v>
      </c>
      <c r="M14" s="34">
        <v>4.26</v>
      </c>
      <c r="N14" s="34">
        <f t="shared" si="6"/>
        <v>23.089199999999998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>
        <v>3.25</v>
      </c>
      <c r="M15" s="34">
        <v>5.5</v>
      </c>
      <c r="N15" s="34">
        <f t="shared" si="6"/>
        <v>17.875</v>
      </c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>
        <v>4.26</v>
      </c>
      <c r="M16" s="34">
        <v>3.85</v>
      </c>
      <c r="N16" s="34">
        <f t="shared" si="6"/>
        <v>16.401</v>
      </c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>
        <v>12.29</v>
      </c>
      <c r="M17" s="34">
        <v>5.56</v>
      </c>
      <c r="N17" s="34">
        <f t="shared" si="6"/>
        <v>68.332399999999993</v>
      </c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>
        <v>13.19</v>
      </c>
      <c r="M18" s="34">
        <v>10.8</v>
      </c>
      <c r="N18" s="34">
        <f t="shared" si="6"/>
        <v>142.452</v>
      </c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>
        <v>5.48</v>
      </c>
      <c r="M19" s="34">
        <v>5.49</v>
      </c>
      <c r="N19" s="34">
        <f t="shared" si="6"/>
        <v>30.085200000000004</v>
      </c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>
        <v>5.43</v>
      </c>
      <c r="M20" s="34">
        <v>2.1</v>
      </c>
      <c r="N20" s="34">
        <f t="shared" si="6"/>
        <v>11.403</v>
      </c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34">
        <f>SUM(N5:N20)</f>
        <v>1152.2184999999999</v>
      </c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tabSelected="1" workbookViewId="0">
      <selection activeCell="C25" sqref="C25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4.285156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37000</v>
      </c>
      <c r="C3" s="19" t="s">
        <v>75</v>
      </c>
      <c r="D3" s="6" t="s">
        <v>71</v>
      </c>
    </row>
    <row r="4" spans="1:4" ht="30" x14ac:dyDescent="0.25">
      <c r="A4" s="18" t="s">
        <v>14</v>
      </c>
      <c r="B4" s="16">
        <v>2500</v>
      </c>
      <c r="C4" s="19"/>
    </row>
    <row r="5" spans="1:4" x14ac:dyDescent="0.25">
      <c r="A5" s="13" t="s">
        <v>15</v>
      </c>
      <c r="B5" s="16">
        <f>B3-B4</f>
        <v>34500</v>
      </c>
      <c r="C5" s="19"/>
    </row>
    <row r="6" spans="1:4" x14ac:dyDescent="0.25">
      <c r="A6" s="13" t="s">
        <v>16</v>
      </c>
      <c r="B6" s="16">
        <f>B4</f>
        <v>2500</v>
      </c>
      <c r="C6" s="19"/>
    </row>
    <row r="7" spans="1:4" x14ac:dyDescent="0.25">
      <c r="A7" s="13" t="s">
        <v>17</v>
      </c>
      <c r="B7" s="20">
        <f>C7-C8</f>
        <v>30</v>
      </c>
      <c r="C7" s="20">
        <v>2025</v>
      </c>
    </row>
    <row r="8" spans="1:4" x14ac:dyDescent="0.25">
      <c r="A8" s="13" t="s">
        <v>18</v>
      </c>
      <c r="B8" s="20">
        <f>B9-B7</f>
        <v>30</v>
      </c>
      <c r="C8" s="20">
        <v>1995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45</v>
      </c>
      <c r="C10" s="20"/>
    </row>
    <row r="11" spans="1:4" x14ac:dyDescent="0.25">
      <c r="A11" s="13"/>
      <c r="B11" s="21">
        <f>B10%</f>
        <v>0.45</v>
      </c>
      <c r="C11" s="21"/>
    </row>
    <row r="12" spans="1:4" x14ac:dyDescent="0.25">
      <c r="A12" s="13" t="s">
        <v>21</v>
      </c>
      <c r="B12" s="16">
        <f>B6*B11</f>
        <v>1125</v>
      </c>
      <c r="C12" s="19"/>
    </row>
    <row r="13" spans="1:4" x14ac:dyDescent="0.25">
      <c r="A13" s="13" t="s">
        <v>22</v>
      </c>
      <c r="B13" s="16">
        <f>B6-B12</f>
        <v>1375</v>
      </c>
      <c r="C13" s="19"/>
    </row>
    <row r="14" spans="1:4" x14ac:dyDescent="0.25">
      <c r="A14" s="13" t="s">
        <v>15</v>
      </c>
      <c r="B14" s="16">
        <f>B5</f>
        <v>34500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35875</v>
      </c>
      <c r="C16" s="19"/>
    </row>
    <row r="17" spans="1:4" x14ac:dyDescent="0.25">
      <c r="B17" s="20"/>
      <c r="C17" s="20"/>
    </row>
    <row r="18" spans="1:4" x14ac:dyDescent="0.25">
      <c r="A18" s="64" t="str">
        <f>D3</f>
        <v>ABUA</v>
      </c>
      <c r="B18" s="23">
        <v>1390</v>
      </c>
      <c r="C18" s="20"/>
    </row>
    <row r="19" spans="1:4" x14ac:dyDescent="0.25">
      <c r="A19" s="13" t="s">
        <v>73</v>
      </c>
      <c r="B19" s="24">
        <f>B18*B16</f>
        <v>49866250</v>
      </c>
      <c r="C19" s="65"/>
      <c r="D19" s="58"/>
    </row>
    <row r="20" spans="1:4" x14ac:dyDescent="0.25">
      <c r="A20" s="13" t="s">
        <v>24</v>
      </c>
      <c r="B20" s="25">
        <f>B19*90%</f>
        <v>44879625</v>
      </c>
      <c r="C20" s="24">
        <f>B20*0.75</f>
        <v>33659718.75</v>
      </c>
      <c r="D20" s="58"/>
    </row>
    <row r="21" spans="1:4" x14ac:dyDescent="0.25">
      <c r="A21" s="13" t="s">
        <v>25</v>
      </c>
      <c r="B21" s="25">
        <f>B19*80%</f>
        <v>39893000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3475000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103888.02083333333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Q28" sqref="Q2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4.285156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1125</v>
      </c>
      <c r="C2" s="4">
        <f t="shared" ref="C2:C16" si="1">B2*1.2</f>
        <v>1350</v>
      </c>
      <c r="D2" s="4">
        <f t="shared" ref="D2:D16" si="2">C2*1.2</f>
        <v>1620</v>
      </c>
      <c r="E2" s="5">
        <f t="shared" ref="E2:E16" si="3">R2</f>
        <v>49000000</v>
      </c>
      <c r="F2" s="4">
        <f t="shared" ref="F2:F15" si="4">ROUND((E2/B2),0)</f>
        <v>43556</v>
      </c>
      <c r="G2" s="4">
        <f t="shared" ref="G2:G15" si="5">ROUND((E2/C2),0)</f>
        <v>36296</v>
      </c>
      <c r="H2" s="4">
        <f t="shared" ref="H2:H15" si="6">ROUND((E2/D2),0)</f>
        <v>30247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1125</v>
      </c>
      <c r="R2" s="2">
        <v>49000000</v>
      </c>
      <c r="S2" s="2"/>
    </row>
    <row r="3" spans="1:19" x14ac:dyDescent="0.25">
      <c r="A3" s="4">
        <v>2</v>
      </c>
      <c r="B3" s="4">
        <f t="shared" si="0"/>
        <v>1150</v>
      </c>
      <c r="C3" s="4">
        <f t="shared" si="1"/>
        <v>1380</v>
      </c>
      <c r="D3" s="4">
        <f t="shared" si="2"/>
        <v>1656</v>
      </c>
      <c r="E3" s="5">
        <f t="shared" si="3"/>
        <v>49000000</v>
      </c>
      <c r="F3" s="4">
        <f t="shared" si="4"/>
        <v>42609</v>
      </c>
      <c r="G3" s="4">
        <f t="shared" si="5"/>
        <v>35507</v>
      </c>
      <c r="H3" s="4">
        <f t="shared" si="6"/>
        <v>29589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1150</v>
      </c>
      <c r="R3" s="2">
        <v>49000000</v>
      </c>
      <c r="S3" s="2"/>
    </row>
    <row r="4" spans="1:19" x14ac:dyDescent="0.25">
      <c r="A4" s="4">
        <v>3</v>
      </c>
      <c r="B4" s="4">
        <f t="shared" si="0"/>
        <v>1200</v>
      </c>
      <c r="C4" s="4">
        <f t="shared" si="1"/>
        <v>1440</v>
      </c>
      <c r="D4" s="4">
        <f t="shared" si="2"/>
        <v>1728</v>
      </c>
      <c r="E4" s="5">
        <f t="shared" si="3"/>
        <v>50100000</v>
      </c>
      <c r="F4" s="4">
        <f t="shared" si="4"/>
        <v>41750</v>
      </c>
      <c r="G4" s="4">
        <f t="shared" si="5"/>
        <v>34792</v>
      </c>
      <c r="H4" s="4">
        <f t="shared" si="6"/>
        <v>28993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1200</v>
      </c>
      <c r="R4" s="2">
        <v>50100000</v>
      </c>
      <c r="S4" s="2"/>
    </row>
    <row r="5" spans="1:19" x14ac:dyDescent="0.25">
      <c r="A5" s="4">
        <v>4</v>
      </c>
      <c r="B5" s="4">
        <f t="shared" si="0"/>
        <v>1150</v>
      </c>
      <c r="C5" s="4">
        <f t="shared" si="1"/>
        <v>1380</v>
      </c>
      <c r="D5" s="4">
        <f t="shared" si="2"/>
        <v>1656</v>
      </c>
      <c r="E5" s="5">
        <f t="shared" si="3"/>
        <v>51000000</v>
      </c>
      <c r="F5" s="4">
        <f t="shared" si="4"/>
        <v>44348</v>
      </c>
      <c r="G5" s="67">
        <f t="shared" si="5"/>
        <v>36957</v>
      </c>
      <c r="H5" s="67">
        <f t="shared" si="6"/>
        <v>30797</v>
      </c>
      <c r="I5" s="67">
        <f t="shared" si="7"/>
        <v>0</v>
      </c>
      <c r="J5" s="67">
        <f t="shared" si="8"/>
        <v>0</v>
      </c>
      <c r="K5" s="68"/>
      <c r="L5" s="68"/>
      <c r="M5" s="68"/>
      <c r="N5" s="68"/>
      <c r="O5" s="68">
        <v>0</v>
      </c>
      <c r="P5" s="68">
        <f t="shared" si="9"/>
        <v>0</v>
      </c>
      <c r="Q5" s="68">
        <v>1150</v>
      </c>
      <c r="R5" s="69">
        <v>51000000</v>
      </c>
      <c r="S5" s="2"/>
    </row>
    <row r="6" spans="1:19" x14ac:dyDescent="0.25">
      <c r="A6" s="4">
        <v>5</v>
      </c>
      <c r="B6" s="4">
        <f t="shared" si="0"/>
        <v>1100</v>
      </c>
      <c r="C6" s="4">
        <f t="shared" si="1"/>
        <v>1320</v>
      </c>
      <c r="D6" s="4">
        <f t="shared" si="2"/>
        <v>1584</v>
      </c>
      <c r="E6" s="5">
        <f t="shared" si="3"/>
        <v>49000000</v>
      </c>
      <c r="F6" s="4">
        <f t="shared" si="4"/>
        <v>44545</v>
      </c>
      <c r="G6" s="67">
        <f t="shared" si="5"/>
        <v>37121</v>
      </c>
      <c r="H6" s="67">
        <f t="shared" si="6"/>
        <v>30934</v>
      </c>
      <c r="I6" s="67">
        <f t="shared" si="7"/>
        <v>0</v>
      </c>
      <c r="J6" s="67">
        <f t="shared" si="8"/>
        <v>0</v>
      </c>
      <c r="K6" s="68"/>
      <c r="L6" s="68"/>
      <c r="M6" s="68"/>
      <c r="N6" s="68"/>
      <c r="O6" s="68">
        <v>0</v>
      </c>
      <c r="P6" s="68">
        <f t="shared" si="9"/>
        <v>0</v>
      </c>
      <c r="Q6" s="68">
        <v>1100</v>
      </c>
      <c r="R6" s="69">
        <v>49000000</v>
      </c>
      <c r="S6" s="2"/>
    </row>
    <row r="7" spans="1:19" x14ac:dyDescent="0.25">
      <c r="A7" s="4">
        <v>6</v>
      </c>
      <c r="B7" s="4">
        <f t="shared" si="0"/>
        <v>437.5</v>
      </c>
      <c r="C7" s="4">
        <f t="shared" si="1"/>
        <v>525</v>
      </c>
      <c r="D7" s="4">
        <f t="shared" si="2"/>
        <v>630</v>
      </c>
      <c r="E7" s="5">
        <f t="shared" si="3"/>
        <v>17500000</v>
      </c>
      <c r="F7" s="4">
        <f t="shared" si="4"/>
        <v>40000</v>
      </c>
      <c r="G7" s="67">
        <f t="shared" si="5"/>
        <v>33333</v>
      </c>
      <c r="H7" s="67">
        <f t="shared" si="6"/>
        <v>27778</v>
      </c>
      <c r="I7" s="67">
        <f t="shared" si="7"/>
        <v>0</v>
      </c>
      <c r="J7" s="67">
        <f t="shared" si="8"/>
        <v>0</v>
      </c>
      <c r="K7" s="68"/>
      <c r="L7" s="68"/>
      <c r="M7" s="68"/>
      <c r="N7" s="68"/>
      <c r="O7" s="68">
        <v>0</v>
      </c>
      <c r="P7" s="68">
        <v>525</v>
      </c>
      <c r="Q7" s="68">
        <f t="shared" ref="Q7:Q10" si="10">P7/1.2</f>
        <v>437.5</v>
      </c>
      <c r="R7" s="69">
        <v>17500000</v>
      </c>
      <c r="S7" s="69" t="s">
        <v>87</v>
      </c>
    </row>
    <row r="8" spans="1:19" x14ac:dyDescent="0.25">
      <c r="A8" s="4">
        <v>7</v>
      </c>
      <c r="B8" s="4">
        <f t="shared" si="0"/>
        <v>579.16666666666674</v>
      </c>
      <c r="C8" s="4">
        <f t="shared" si="1"/>
        <v>695.00000000000011</v>
      </c>
      <c r="D8" s="4">
        <f t="shared" si="2"/>
        <v>834.00000000000011</v>
      </c>
      <c r="E8" s="5">
        <f t="shared" si="3"/>
        <v>22375000</v>
      </c>
      <c r="F8" s="4">
        <f t="shared" si="4"/>
        <v>38633</v>
      </c>
      <c r="G8" s="67">
        <f t="shared" si="5"/>
        <v>32194</v>
      </c>
      <c r="H8" s="67">
        <f t="shared" si="6"/>
        <v>26829</v>
      </c>
      <c r="I8" s="67">
        <f t="shared" si="7"/>
        <v>0</v>
      </c>
      <c r="J8" s="67">
        <f t="shared" si="8"/>
        <v>0</v>
      </c>
      <c r="K8" s="68"/>
      <c r="L8" s="68"/>
      <c r="M8" s="68"/>
      <c r="N8" s="68"/>
      <c r="O8" s="68">
        <v>0</v>
      </c>
      <c r="P8" s="68">
        <v>695</v>
      </c>
      <c r="Q8" s="68">
        <f t="shared" si="10"/>
        <v>579.16666666666674</v>
      </c>
      <c r="R8" s="69">
        <v>22375000</v>
      </c>
      <c r="S8" s="69" t="s">
        <v>86</v>
      </c>
    </row>
    <row r="9" spans="1:19" x14ac:dyDescent="0.25">
      <c r="A9" s="4">
        <v>8</v>
      </c>
      <c r="B9" s="4">
        <f t="shared" si="0"/>
        <v>579.16666666666674</v>
      </c>
      <c r="C9" s="4">
        <f t="shared" si="1"/>
        <v>695.00000000000011</v>
      </c>
      <c r="D9" s="4">
        <f t="shared" si="2"/>
        <v>834.00000000000011</v>
      </c>
      <c r="E9" s="5">
        <f t="shared" si="3"/>
        <v>22375000</v>
      </c>
      <c r="F9" s="4">
        <f t="shared" si="4"/>
        <v>38633</v>
      </c>
      <c r="G9" s="4">
        <f t="shared" si="5"/>
        <v>32194</v>
      </c>
      <c r="H9" s="4">
        <f t="shared" si="6"/>
        <v>26829</v>
      </c>
      <c r="I9" s="4">
        <f t="shared" si="7"/>
        <v>0</v>
      </c>
      <c r="J9" s="4">
        <f t="shared" si="8"/>
        <v>0</v>
      </c>
      <c r="O9">
        <v>0</v>
      </c>
      <c r="P9">
        <v>695</v>
      </c>
      <c r="Q9">
        <f t="shared" si="10"/>
        <v>579.16666666666674</v>
      </c>
      <c r="R9" s="2">
        <v>22375000</v>
      </c>
      <c r="S9" s="2" t="s">
        <v>86</v>
      </c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45" t="s">
        <v>85</v>
      </c>
      <c r="G26" s="45">
        <v>1152</v>
      </c>
    </row>
    <row r="27" spans="1:19" s="9" customFormat="1" x14ac:dyDescent="0.25">
      <c r="E27" s="9" t="s">
        <v>83</v>
      </c>
      <c r="F27" s="45" t="s">
        <v>71</v>
      </c>
      <c r="G27" s="45">
        <v>695</v>
      </c>
      <c r="H27" s="9">
        <v>25000000</v>
      </c>
    </row>
    <row r="28" spans="1:19" s="9" customFormat="1" x14ac:dyDescent="0.25">
      <c r="C28" s="60" t="s">
        <v>74</v>
      </c>
      <c r="D28" s="60"/>
      <c r="E28" s="9" t="s">
        <v>84</v>
      </c>
      <c r="F28" s="45" t="s">
        <v>71</v>
      </c>
      <c r="G28" s="45">
        <v>695</v>
      </c>
      <c r="H28" s="9">
        <v>24700000</v>
      </c>
    </row>
    <row r="29" spans="1:19" s="9" customFormat="1" x14ac:dyDescent="0.25">
      <c r="C29" s="60" t="s">
        <v>1</v>
      </c>
      <c r="D29" s="60"/>
      <c r="F29" s="45" t="s">
        <v>71</v>
      </c>
      <c r="G29" s="45">
        <f>SUM(G27:G28)</f>
        <v>1390</v>
      </c>
      <c r="H29" s="9">
        <f>SUM(H27:H28)</f>
        <v>49700000</v>
      </c>
      <c r="I29" s="9">
        <f>G29/G26</f>
        <v>1.2065972222222223</v>
      </c>
    </row>
    <row r="30" spans="1:19" s="9" customFormat="1" x14ac:dyDescent="0.25">
      <c r="F30" s="45" t="s">
        <v>72</v>
      </c>
      <c r="G30" s="45"/>
    </row>
    <row r="31" spans="1:19" s="9" customFormat="1" x14ac:dyDescent="0.25">
      <c r="C31" s="63"/>
      <c r="D31" s="63"/>
      <c r="F31" s="63" t="s">
        <v>73</v>
      </c>
      <c r="G31" s="63">
        <f>G29*G30</f>
        <v>0</v>
      </c>
      <c r="H31" s="9" t="e">
        <f>G31/D29</f>
        <v>#DIV/0!</v>
      </c>
    </row>
    <row r="32" spans="1:19" s="9" customFormat="1" x14ac:dyDescent="0.25">
      <c r="C32" s="63"/>
      <c r="D32" s="63"/>
      <c r="F32" s="63" t="s">
        <v>24</v>
      </c>
      <c r="G32" s="63">
        <f>G31*90%</f>
        <v>0</v>
      </c>
    </row>
    <row r="33" spans="3:7" s="9" customFormat="1" x14ac:dyDescent="0.25">
      <c r="C33" s="63"/>
      <c r="D33" s="63"/>
      <c r="F33" s="63" t="s">
        <v>25</v>
      </c>
      <c r="G33" s="63">
        <f>G31*80%</f>
        <v>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2025-01-20T06:04:58Z</dcterms:modified>
</cp:coreProperties>
</file>