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Dombivali (East)\Kamlesh Kalyanrao Deshpande\"/>
    </mc:Choice>
  </mc:AlternateContent>
  <xr:revisionPtr revIDLastSave="0" documentId="13_ncr:1_{ECE834B4-96A6-4478-B648-FB4459DF787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J23" i="4" l="1"/>
  <c r="J30" i="4" l="1"/>
  <c r="I25" i="4" l="1"/>
  <c r="I33" i="4"/>
  <c r="I23" i="4"/>
  <c r="P8" i="4" l="1"/>
  <c r="Q7" i="4"/>
  <c r="P6" i="4"/>
  <c r="P5" i="4"/>
  <c r="Q4" i="4"/>
  <c r="P3" i="4"/>
  <c r="P2" i="4"/>
  <c r="Q12" i="4" l="1"/>
  <c r="P12" i="4"/>
  <c r="P11" i="4"/>
  <c r="Q11" i="4" s="1"/>
  <c r="Q10" i="4"/>
  <c r="P10" i="4"/>
  <c r="P9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<sst xmlns="http://schemas.openxmlformats.org/spreadsheetml/2006/main" count="28" uniqueCount="25">
  <si>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</si>
  <si>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</si>
  <si>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</si>
  <si>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</si>
  <si>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</si>
  <si>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</si>
  <si>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</si>
  <si>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</si>
  <si>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</si>
  <si>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</si>
  <si>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</si>
  <si>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</si>
  <si>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</si>
  <si>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606, 6th Floor, Kiran Sufal , Village - Wakad, District - Pune</t>
  </si>
  <si>
    <t>ca</t>
  </si>
  <si>
    <t>encl bal</t>
  </si>
  <si>
    <t>ad terrace</t>
  </si>
  <si>
    <t>open bal</t>
  </si>
  <si>
    <t>raet on ca</t>
  </si>
  <si>
    <t>fmv</t>
  </si>
  <si>
    <t>agreement = 18.04.2023</t>
  </si>
  <si>
    <t>av</t>
  </si>
  <si>
    <t>sd</t>
  </si>
  <si>
    <t>rdd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</si>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</sst>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47</xdr:row>
      <xdr:rowOff>144081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74A8D7-C1C0-43FC-89F9-6916B171D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640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420350</xdr:colOff>
      <xdr:row>51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0F0A22-033B-46E3-A6A6-B2AAE2D96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54750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448929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4CBA9C-F4AF-4E97-8EA7-8B7288F88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83329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448929</xdr:colOff>
      <xdr:row>48</xdr:row>
      <xdr:rowOff>67887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C66065-25F8-4759-AB9B-CC5F745A2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83329" cy="86880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458455</xdr:colOff>
      <xdr:row>52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E63673-4414-46F1-8D3D-86E15E198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92855" cy="86308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439402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FC5203-704A-47C1-BF79-F4D22D070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73802" cy="8649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334613</xdr:colOff>
      <xdr:row>46</xdr:row>
      <xdr:rowOff>86907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ED0036-AA98-4AC0-8415-B9825B2B4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869013" cy="84689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477508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73B254-F7D6-479C-897F-BC41BB49F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11908" cy="8688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R25" sqref="R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885</v>
      </c>
      <c r="C2" s="4">
        <f>B2*1.2</f>
        <v>1062</v>
      </c>
      <c r="D2" s="4">
        <f t="shared" ref="D2:D13" si="2">C2*1.2</f>
        <v>1274.3999999999999</v>
      </c>
      <c r="E2" s="5">
        <f t="shared" ref="E2:E13" si="3">R2</f>
        <v>8700000</v>
      </c>
      <c r="F2" s="10">
        <f t="shared" ref="F2:F13" si="4">ROUND((E2/B2),0)</f>
        <v>9831</v>
      </c>
      <c r="G2" s="10">
        <f t="shared" ref="G2:G13" si="5">ROUND((E2/C2),0)</f>
        <v>8192</v>
      </c>
      <c r="H2" s="10">
        <f t="shared" ref="H2:H13" si="6">ROUND((E2/D2),0)</f>
        <v>6827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8" si="8">O2/1.2</f>
        <v>0</v>
      </c>
      <c r="Q2">
        <v>885</v>
      </c>
      <c r="R2" s="2">
        <v>8700000</v>
      </c>
      <c r="S2" s="8"/>
      <c r="T2" s="8"/>
    </row>
    <row r="3" spans="1:20" x14ac:dyDescent="0.25">
      <c r="A3" s="4">
        <f t="shared" si="0"/>
        <v>0</v>
      </c>
      <c r="B3" s="4">
        <f t="shared" si="1"/>
        <v>885</v>
      </c>
      <c r="C3" s="4">
        <f t="shared" ref="C3:C15" si="9">B3*1.2</f>
        <v>1062</v>
      </c>
      <c r="D3" s="4">
        <f t="shared" si="2"/>
        <v>1274.3999999999999</v>
      </c>
      <c r="E3" s="5">
        <f t="shared" si="3"/>
        <v>8600000</v>
      </c>
      <c r="F3" s="10">
        <f t="shared" si="4"/>
        <v>9718</v>
      </c>
      <c r="G3" s="10">
        <f t="shared" si="5"/>
        <v>8098</v>
      </c>
      <c r="H3" s="10">
        <f t="shared" si="6"/>
        <v>6748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885</v>
      </c>
      <c r="R3" s="2">
        <v>8600000</v>
      </c>
      <c r="S3" s="8"/>
      <c r="T3" s="8"/>
    </row>
    <row r="4" spans="1:20" x14ac:dyDescent="0.25">
      <c r="A4" s="4">
        <f t="shared" si="0"/>
        <v>0</v>
      </c>
      <c r="B4" s="4">
        <f t="shared" si="1"/>
        <v>907.5</v>
      </c>
      <c r="C4" s="4">
        <f t="shared" si="9"/>
        <v>1089</v>
      </c>
      <c r="D4" s="4">
        <f t="shared" si="2"/>
        <v>1306.8</v>
      </c>
      <c r="E4" s="5">
        <f t="shared" si="3"/>
        <v>8678000</v>
      </c>
      <c r="F4" s="10">
        <f t="shared" si="4"/>
        <v>9563</v>
      </c>
      <c r="G4" s="10">
        <f t="shared" si="5"/>
        <v>7969</v>
      </c>
      <c r="H4" s="10">
        <f t="shared" si="6"/>
        <v>6641</v>
      </c>
      <c r="I4" s="4" t="e">
        <f>#REF!</f>
        <v>#REF!</v>
      </c>
      <c r="J4" s="4">
        <f t="shared" si="7"/>
        <v>0</v>
      </c>
      <c r="O4">
        <v>0</v>
      </c>
      <c r="P4">
        <v>1089</v>
      </c>
      <c r="Q4">
        <f t="shared" ref="Q4:Q7" si="10">P4/1.2</f>
        <v>907.5</v>
      </c>
      <c r="R4" s="2">
        <v>8678000</v>
      </c>
      <c r="S4" s="8"/>
      <c r="T4" s="8"/>
    </row>
    <row r="5" spans="1:20" x14ac:dyDescent="0.25">
      <c r="A5" s="4">
        <f t="shared" si="0"/>
        <v>0</v>
      </c>
      <c r="B5" s="4">
        <f t="shared" si="1"/>
        <v>726</v>
      </c>
      <c r="C5" s="4">
        <f t="shared" si="9"/>
        <v>871.19999999999993</v>
      </c>
      <c r="D5" s="4">
        <f t="shared" si="2"/>
        <v>1045.4399999999998</v>
      </c>
      <c r="E5" s="5">
        <f t="shared" si="3"/>
        <v>7700000</v>
      </c>
      <c r="F5" s="15">
        <f t="shared" si="4"/>
        <v>10606</v>
      </c>
      <c r="G5" s="10">
        <f t="shared" si="5"/>
        <v>8838</v>
      </c>
      <c r="H5" s="10">
        <f t="shared" si="6"/>
        <v>7365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726</v>
      </c>
      <c r="R5" s="2">
        <v>7700000</v>
      </c>
      <c r="S5" s="8"/>
      <c r="T5" s="8"/>
    </row>
    <row r="6" spans="1:20" x14ac:dyDescent="0.25">
      <c r="A6" s="4">
        <f t="shared" si="0"/>
        <v>0</v>
      </c>
      <c r="B6" s="4">
        <f t="shared" si="1"/>
        <v>796</v>
      </c>
      <c r="C6" s="4">
        <f t="shared" si="9"/>
        <v>955.19999999999993</v>
      </c>
      <c r="D6" s="4">
        <f t="shared" si="2"/>
        <v>1146.2399999999998</v>
      </c>
      <c r="E6" s="5">
        <f t="shared" si="3"/>
        <v>8000000</v>
      </c>
      <c r="F6" s="10">
        <f t="shared" si="4"/>
        <v>10050</v>
      </c>
      <c r="G6" s="10">
        <f t="shared" si="5"/>
        <v>8375</v>
      </c>
      <c r="H6" s="10">
        <f t="shared" si="6"/>
        <v>6979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796</v>
      </c>
      <c r="R6" s="2">
        <v>8000000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870</v>
      </c>
      <c r="C7" s="4">
        <f t="shared" si="9"/>
        <v>1044</v>
      </c>
      <c r="D7" s="4">
        <f t="shared" si="2"/>
        <v>1252.8</v>
      </c>
      <c r="E7" s="5">
        <f t="shared" si="3"/>
        <v>6456000</v>
      </c>
      <c r="F7" s="10">
        <f t="shared" si="4"/>
        <v>7421</v>
      </c>
      <c r="G7" s="10">
        <f t="shared" si="5"/>
        <v>6184</v>
      </c>
      <c r="H7" s="10">
        <f t="shared" si="6"/>
        <v>5153</v>
      </c>
      <c r="I7" s="4" t="e">
        <f>#REF!</f>
        <v>#REF!</v>
      </c>
      <c r="J7" s="4">
        <f t="shared" si="7"/>
        <v>0</v>
      </c>
      <c r="O7">
        <v>0</v>
      </c>
      <c r="P7">
        <v>1044</v>
      </c>
      <c r="Q7">
        <f t="shared" si="10"/>
        <v>870</v>
      </c>
      <c r="R7" s="2">
        <v>6456000</v>
      </c>
      <c r="S7" s="8"/>
      <c r="T7" s="8"/>
    </row>
    <row r="8" spans="1:20" x14ac:dyDescent="0.25">
      <c r="A8" s="4">
        <f t="shared" si="0"/>
        <v>0</v>
      </c>
      <c r="B8" s="4">
        <f t="shared" si="1"/>
        <v>722</v>
      </c>
      <c r="C8" s="4">
        <f t="shared" si="9"/>
        <v>866.4</v>
      </c>
      <c r="D8" s="4">
        <f t="shared" si="2"/>
        <v>1039.6799999999998</v>
      </c>
      <c r="E8" s="5">
        <f t="shared" si="3"/>
        <v>8145000</v>
      </c>
      <c r="F8" s="15">
        <f t="shared" si="4"/>
        <v>11281</v>
      </c>
      <c r="G8" s="10">
        <f t="shared" si="5"/>
        <v>9401</v>
      </c>
      <c r="H8" s="10">
        <f t="shared" si="6"/>
        <v>7834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722</v>
      </c>
      <c r="R8" s="2">
        <v>8145000</v>
      </c>
      <c r="S8" s="8"/>
      <c r="T8" s="8"/>
    </row>
    <row r="9" spans="1:20" x14ac:dyDescent="0.25">
      <c r="A9" s="4">
        <f t="shared" si="0"/>
        <v>0</v>
      </c>
      <c r="B9" s="4">
        <f t="shared" si="1"/>
        <v>731</v>
      </c>
      <c r="C9" s="4">
        <f t="shared" si="9"/>
        <v>877.19999999999993</v>
      </c>
      <c r="D9" s="4">
        <f t="shared" si="2"/>
        <v>1052.6399999999999</v>
      </c>
      <c r="E9" s="5">
        <f t="shared" si="3"/>
        <v>8895000</v>
      </c>
      <c r="F9" s="15">
        <f t="shared" si="4"/>
        <v>12168</v>
      </c>
      <c r="G9" s="10">
        <f t="shared" si="5"/>
        <v>10140</v>
      </c>
      <c r="H9" s="10">
        <f t="shared" si="6"/>
        <v>8450</v>
      </c>
      <c r="I9" s="4" t="e">
        <f>#REF!</f>
        <v>#REF!</v>
      </c>
      <c r="J9" s="4">
        <f t="shared" si="7"/>
        <v>0</v>
      </c>
      <c r="O9">
        <v>0</v>
      </c>
      <c r="P9">
        <f t="shared" ref="P9:P12" si="11">O9/1.2</f>
        <v>0</v>
      </c>
      <c r="Q9">
        <v>731</v>
      </c>
      <c r="R9" s="2">
        <v>8895000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1"/>
        <v>0</v>
      </c>
      <c r="Q10">
        <f t="shared" ref="Q10:Q12" si="12">P10/1.2</f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1"/>
        <v>0</v>
      </c>
      <c r="Q11">
        <f t="shared" si="12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7" spans="7:24" x14ac:dyDescent="0.25">
      <c r="H17" t="s">
        <v>13</v>
      </c>
    </row>
    <row r="19" spans="7:24" x14ac:dyDescent="0.25">
      <c r="H19" t="s">
        <v>14</v>
      </c>
      <c r="I19">
        <v>590</v>
      </c>
    </row>
    <row r="20" spans="7:24" x14ac:dyDescent="0.25">
      <c r="H20" t="s">
        <v>15</v>
      </c>
      <c r="I20">
        <v>60</v>
      </c>
    </row>
    <row r="21" spans="7:24" x14ac:dyDescent="0.25">
      <c r="H21" t="s">
        <v>16</v>
      </c>
      <c r="I21">
        <v>38</v>
      </c>
    </row>
    <row r="22" spans="7:24" x14ac:dyDescent="0.25">
      <c r="G22" s="6"/>
      <c r="H22" s="6" t="s">
        <v>17</v>
      </c>
      <c r="I22">
        <v>34</v>
      </c>
      <c r="O22" t="s">
        <v>24</v>
      </c>
    </row>
    <row r="23" spans="7:24" x14ac:dyDescent="0.25">
      <c r="I23">
        <f>SUM(I19:I22)</f>
        <v>722</v>
      </c>
      <c r="J23">
        <f>I23*1.1</f>
        <v>794.2</v>
      </c>
      <c r="P23">
        <v>658</v>
      </c>
    </row>
    <row r="24" spans="7:24" x14ac:dyDescent="0.25">
      <c r="H24" t="s">
        <v>18</v>
      </c>
      <c r="I24">
        <v>10500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19</v>
      </c>
      <c r="I25">
        <f>I24*I23</f>
        <v>7581000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 t="s">
        <v>20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H30" t="s">
        <v>21</v>
      </c>
      <c r="I30">
        <v>5535714</v>
      </c>
      <c r="J30">
        <f>I30*1.2</f>
        <v>6642856.7999999998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H31" t="s">
        <v>22</v>
      </c>
      <c r="I31">
        <v>387500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H32" t="s">
        <v>23</v>
      </c>
      <c r="I32">
        <v>30000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9:24" x14ac:dyDescent="0.25">
      <c r="I33">
        <f>SUM(I30:I32)</f>
        <v>5953214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9:24" x14ac:dyDescent="0.25">
      <c r="Q34" s="11"/>
      <c r="R34" s="11"/>
    </row>
    <row r="35" spans="9:24" x14ac:dyDescent="0.25">
      <c r="Q35" s="11"/>
      <c r="R35" s="11"/>
      <c r="T35" s="6"/>
    </row>
    <row r="36" spans="9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22" workbookViewId="0">
      <selection activeCell="B3" sqref="B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2025-01-29T06:13:15Z</dcterms:modified>
</cp:coreProperties>
</file>