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aluation 2024\Mumbai cases\SBI\SARB\Vijay Patil Flat No. 8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4" sheetId="37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5" l="1"/>
  <c r="Q15" i="4" l="1"/>
  <c r="P15" i="4"/>
  <c r="Q14" i="4"/>
  <c r="P14" i="4"/>
  <c r="Q13" i="4"/>
  <c r="P13" i="4"/>
  <c r="Q12" i="4"/>
  <c r="P12" i="4"/>
  <c r="Q9" i="4"/>
  <c r="P9" i="4"/>
  <c r="Q8" i="4"/>
  <c r="P8" i="4"/>
  <c r="Q7" i="4"/>
  <c r="P7" i="4"/>
  <c r="Q6" i="4"/>
  <c r="P6" i="4"/>
  <c r="P5" i="4"/>
  <c r="Q5" i="4" s="1"/>
  <c r="P4" i="4"/>
  <c r="Q3" i="4"/>
  <c r="Q2" i="4"/>
  <c r="E29" i="23" l="1"/>
  <c r="D29" i="23" l="1"/>
  <c r="O24" i="4" l="1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E5" i="25"/>
  <c r="P19" i="4" l="1"/>
  <c r="Q19" i="4" s="1"/>
  <c r="Q10" i="4"/>
  <c r="P10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B12" i="4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1" i="23" l="1"/>
  <c r="C20" i="23"/>
  <c r="C25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<sst xmlns="http://schemas.openxmlformats.org/spreadsheetml/2006/main" count="130" uniqueCount="100">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</sst>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197823</xdr:colOff>
      <xdr:row>31</xdr:row>
      <xdr:rowOff>65929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752381" cy="59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236724</xdr:colOff>
      <xdr:row>31</xdr:row>
      <xdr:rowOff>46881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209524" cy="5952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1</xdr:row>
      <xdr:rowOff>134471</xdr:rowOff>
    </xdr:from>
    <xdr:to>
      <xdr:col>11</xdr:col>
      <xdr:colOff>266473</xdr:colOff>
      <xdr:row>31</xdr:row>
      <xdr:rowOff>67090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529" y="324971"/>
          <a:ext cx="6295238" cy="56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="85" zoomScaleNormal="85" workbookViewId="0">
      <selection activeCell="E17" sqref="E17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39935</v>
      </c>
      <c r="F2" s="75"/>
      <c r="G2" s="120" t="s">
        <v>76</v>
      </c>
      <c r="H2" s="121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37900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37900</v>
      </c>
      <c r="D5" s="57" t="s">
        <v>61</v>
      </c>
      <c r="E5" s="58">
        <f>ROUND(C5/10.764,0)</f>
        <v>3521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15150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22750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0.24</v>
      </c>
      <c r="D8" s="102">
        <f>1-C8</f>
        <v>0.76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17290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32440</v>
      </c>
      <c r="D10" s="57" t="s">
        <v>61</v>
      </c>
      <c r="E10" s="58">
        <f>ROUND(C10/10.764,0)</f>
        <v>3014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2025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2001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24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36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1400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C16*E10</f>
        <v>4219600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/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zoomScale="85" zoomScaleNormal="85" workbookViewId="0">
      <selection activeCell="H14" sqref="H14"/>
    </sheetView>
  </sheetViews>
  <sheetFormatPr defaultRowHeight="15"/>
  <cols>
    <col min="1" max="1" width="21.7109375" bestFit="1" customWidth="1"/>
    <col min="2" max="2" width="15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3600</v>
      </c>
      <c r="D3" s="21" t="s">
        <v>98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1600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24</v>
      </c>
      <c r="D7" s="25"/>
      <c r="F7" s="78"/>
      <c r="G7" s="78"/>
    </row>
    <row r="8" spans="1:8">
      <c r="A8" s="15" t="s">
        <v>18</v>
      </c>
      <c r="B8" s="24"/>
      <c r="C8" s="25">
        <f>C9-C7</f>
        <v>36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36</v>
      </c>
      <c r="D10" s="25"/>
      <c r="F10" s="78"/>
      <c r="G10" s="78"/>
    </row>
    <row r="11" spans="1:8">
      <c r="A11" s="15"/>
      <c r="B11" s="26"/>
      <c r="C11" s="27">
        <f>C10%</f>
        <v>0.36</v>
      </c>
      <c r="D11" s="27"/>
      <c r="E11" s="75"/>
      <c r="F11" s="78"/>
      <c r="G11" s="78"/>
    </row>
    <row r="12" spans="1:8">
      <c r="A12" s="15" t="s">
        <v>21</v>
      </c>
      <c r="B12" s="19"/>
      <c r="C12" s="20">
        <f>C6*C11</f>
        <v>720</v>
      </c>
      <c r="D12" s="23"/>
      <c r="F12" s="78"/>
      <c r="G12" s="78"/>
    </row>
    <row r="13" spans="1:8">
      <c r="A13" s="15" t="s">
        <v>22</v>
      </c>
      <c r="B13" s="19"/>
      <c r="C13" s="20">
        <f>C6-C12</f>
        <v>1280</v>
      </c>
      <c r="D13" s="23"/>
      <c r="F13" s="78"/>
      <c r="G13" s="78"/>
    </row>
    <row r="14" spans="1:8">
      <c r="A14" s="15" t="s">
        <v>15</v>
      </c>
      <c r="B14" s="19"/>
      <c r="C14" s="20">
        <f>C5</f>
        <v>1600</v>
      </c>
      <c r="D14" s="23"/>
      <c r="G14" s="118"/>
    </row>
    <row r="15" spans="1:8">
      <c r="B15" s="19"/>
      <c r="C15" s="20"/>
      <c r="D15" s="23"/>
      <c r="F15" s="78"/>
      <c r="G15" s="118"/>
    </row>
    <row r="16" spans="1:8">
      <c r="A16" s="28" t="s">
        <v>23</v>
      </c>
      <c r="B16" s="29"/>
      <c r="C16" s="21">
        <f>C14+C13</f>
        <v>2880</v>
      </c>
      <c r="D16" s="21"/>
      <c r="E16" s="61"/>
      <c r="F16" s="78"/>
      <c r="G16" s="118"/>
    </row>
    <row r="17" spans="1:8">
      <c r="B17" s="24"/>
      <c r="C17" s="25"/>
      <c r="D17" s="25"/>
      <c r="F17" s="78"/>
      <c r="G17" s="118"/>
      <c r="H17" s="119"/>
    </row>
    <row r="18" spans="1:8" ht="16.5">
      <c r="A18" s="28" t="s">
        <v>99</v>
      </c>
      <c r="B18" s="7"/>
      <c r="C18" s="76">
        <v>1400</v>
      </c>
      <c r="D18" s="76"/>
      <c r="E18" s="77"/>
      <c r="F18" s="78"/>
      <c r="G18" s="78"/>
    </row>
    <row r="19" spans="1:8">
      <c r="A19" s="15"/>
      <c r="B19" s="6"/>
      <c r="C19" s="30">
        <f>C18*C16</f>
        <v>4032000</v>
      </c>
      <c r="D19" s="78" t="s">
        <v>68</v>
      </c>
      <c r="E19" s="30"/>
      <c r="F19" s="78"/>
      <c r="G19" s="118"/>
    </row>
    <row r="20" spans="1:8">
      <c r="A20" s="15"/>
      <c r="B20" s="61"/>
      <c r="C20" s="31">
        <f>C19*85%</f>
        <v>3427200</v>
      </c>
      <c r="D20" s="78" t="s">
        <v>24</v>
      </c>
      <c r="E20" s="31"/>
      <c r="F20" s="78"/>
      <c r="G20" s="118"/>
    </row>
    <row r="21" spans="1:8">
      <c r="A21" s="15"/>
      <c r="C21" s="31">
        <f>C19*70%</f>
        <v>2822400</v>
      </c>
      <c r="D21" s="78" t="s">
        <v>25</v>
      </c>
      <c r="E21" s="31"/>
      <c r="F21" s="78"/>
      <c r="G21" s="78"/>
    </row>
    <row r="22" spans="1:8">
      <c r="A22" s="15"/>
      <c r="F22" s="78"/>
      <c r="G22" s="78"/>
    </row>
    <row r="23" spans="1:8">
      <c r="A23" s="32" t="s">
        <v>26</v>
      </c>
      <c r="B23" s="33"/>
      <c r="C23" s="34">
        <f>C4*C18</f>
        <v>2800000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8400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/>
      <c r="D28"/>
    </row>
    <row r="29" spans="1:8">
      <c r="C29">
        <v>60.4</v>
      </c>
      <c r="D29" s="118">
        <f>C29*10.764</f>
        <v>650.14559999999994</v>
      </c>
      <c r="E29" s="119">
        <f>D29*1.1</f>
        <v>715.16016000000002</v>
      </c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Normal="100" workbookViewId="0">
      <selection activeCell="J6" sqref="J6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>
        <v>0</v>
      </c>
      <c r="P2" s="75">
        <v>0</v>
      </c>
      <c r="Q2" s="75">
        <f t="shared" ref="Q2:Q9" si="10">P2/1.2</f>
        <v>0</v>
      </c>
      <c r="R2" s="2">
        <v>0</v>
      </c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>
        <v>0</v>
      </c>
      <c r="Q3" s="75">
        <f t="shared" si="10"/>
        <v>0</v>
      </c>
      <c r="R3" s="2">
        <v>0</v>
      </c>
      <c r="S3" s="2"/>
      <c r="T3" s="2"/>
      <c r="AE3" s="68"/>
    </row>
    <row r="4" spans="1:35">
      <c r="A4" s="4">
        <f t="shared" si="0"/>
        <v>0</v>
      </c>
      <c r="B4" s="4">
        <f t="shared" si="1"/>
        <v>600</v>
      </c>
      <c r="C4" s="4">
        <f t="shared" si="2"/>
        <v>720</v>
      </c>
      <c r="D4" s="4">
        <f t="shared" si="3"/>
        <v>864</v>
      </c>
      <c r="E4" s="5">
        <f t="shared" si="4"/>
        <v>2500000</v>
      </c>
      <c r="F4" s="66">
        <f t="shared" si="5"/>
        <v>4167</v>
      </c>
      <c r="G4" s="66">
        <f t="shared" si="6"/>
        <v>3472</v>
      </c>
      <c r="H4" s="66">
        <f t="shared" si="7"/>
        <v>2894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>
        <v>0</v>
      </c>
      <c r="P4" s="75">
        <f>O4/1.2</f>
        <v>0</v>
      </c>
      <c r="Q4" s="75">
        <v>600</v>
      </c>
      <c r="R4" s="2">
        <v>2500000</v>
      </c>
      <c r="S4" s="2"/>
      <c r="T4" s="2"/>
    </row>
    <row r="5" spans="1:35">
      <c r="A5" s="4">
        <f t="shared" si="0"/>
        <v>0</v>
      </c>
      <c r="B5" s="4">
        <f t="shared" si="1"/>
        <v>756.94444444444446</v>
      </c>
      <c r="C5" s="4">
        <f t="shared" si="2"/>
        <v>908.33333333333337</v>
      </c>
      <c r="D5" s="4">
        <f t="shared" si="3"/>
        <v>1090</v>
      </c>
      <c r="E5" s="5">
        <f t="shared" si="4"/>
        <v>4200000</v>
      </c>
      <c r="F5" s="66">
        <f t="shared" si="5"/>
        <v>5549</v>
      </c>
      <c r="G5" s="66">
        <f t="shared" si="6"/>
        <v>4624</v>
      </c>
      <c r="H5" s="66">
        <f t="shared" si="7"/>
        <v>3853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>
        <v>1090</v>
      </c>
      <c r="P5" s="75">
        <f>O5/1.2</f>
        <v>908.33333333333337</v>
      </c>
      <c r="Q5" s="75">
        <f t="shared" si="10"/>
        <v>756.94444444444446</v>
      </c>
      <c r="R5" s="2">
        <v>4200000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>
        <v>0</v>
      </c>
      <c r="P6" s="75">
        <f t="shared" ref="P6:P7" si="11">O6/1.2</f>
        <v>0</v>
      </c>
      <c r="Q6" s="75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5">
        <v>0</v>
      </c>
      <c r="P7" s="75">
        <f t="shared" si="11"/>
        <v>0</v>
      </c>
      <c r="Q7" s="75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5">
        <v>0</v>
      </c>
      <c r="P8" s="75">
        <f>O8/1.2</f>
        <v>0</v>
      </c>
      <c r="Q8" s="75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>
        <v>0</v>
      </c>
      <c r="P9" s="75">
        <f>O9/1.2</f>
        <v>0</v>
      </c>
      <c r="Q9" s="75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 t="str">
        <f t="shared" si="4"/>
        <v xml:space="preserve"> </v>
      </c>
      <c r="F10" s="4" t="e">
        <f t="shared" si="5"/>
        <v>#VALUE!</v>
      </c>
      <c r="G10" s="4" t="e">
        <f t="shared" si="6"/>
        <v>#VALUE!</v>
      </c>
      <c r="H10" s="4" t="e">
        <f t="shared" si="7"/>
        <v>#VALUE!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2">O10/1.2</f>
        <v>0</v>
      </c>
      <c r="Q10" s="75">
        <f t="shared" ref="Q10" si="13">P10/1.2</f>
        <v>0</v>
      </c>
      <c r="R10" s="2" t="s">
        <v>97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:P13" si="14">O11/1.2</f>
        <v>0</v>
      </c>
      <c r="Q11">
        <f t="shared" ref="Q11:Q15" si="15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 s="75">
        <v>0</v>
      </c>
      <c r="P12" s="75">
        <f t="shared" si="14"/>
        <v>0</v>
      </c>
      <c r="Q12" s="75">
        <f t="shared" si="15"/>
        <v>0</v>
      </c>
      <c r="R12" s="2">
        <v>0</v>
      </c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 s="75">
        <v>0</v>
      </c>
      <c r="P13" s="75">
        <f t="shared" si="14"/>
        <v>0</v>
      </c>
      <c r="Q13" s="75">
        <f t="shared" si="15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 s="75">
        <v>0</v>
      </c>
      <c r="P14" s="75">
        <f>O14/1.2</f>
        <v>0</v>
      </c>
      <c r="Q14" s="75">
        <f t="shared" si="15"/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 s="75">
        <v>0</v>
      </c>
      <c r="P15" s="75">
        <f>O15/1.2</f>
        <v>0</v>
      </c>
      <c r="Q15" s="75">
        <f t="shared" si="15"/>
        <v>0</v>
      </c>
      <c r="R15" s="2">
        <v>0</v>
      </c>
      <c r="S15" s="2"/>
    </row>
    <row r="16" spans="1:35">
      <c r="A16" s="4">
        <f t="shared" ref="A16:A19" si="16">N16</f>
        <v>0</v>
      </c>
      <c r="B16" s="4">
        <f t="shared" ref="B16:B19" si="17">Q16</f>
        <v>0</v>
      </c>
      <c r="C16" s="4">
        <f t="shared" ref="C16:C19" si="18">B16*1.2</f>
        <v>0</v>
      </c>
      <c r="D16" s="4">
        <f t="shared" ref="D16:D19" si="19">C16*1.2</f>
        <v>0</v>
      </c>
      <c r="E16" s="5">
        <f t="shared" ref="E16:E19" si="20">R16</f>
        <v>0</v>
      </c>
      <c r="F16" s="4" t="e">
        <f t="shared" ref="F16:F19" si="21">ROUND((E16/B16),0)</f>
        <v>#DIV/0!</v>
      </c>
      <c r="G16" s="4" t="e">
        <f t="shared" ref="G16:G19" si="22">ROUND((E16/C16),0)</f>
        <v>#DIV/0!</v>
      </c>
      <c r="H16" s="4" t="e">
        <f t="shared" ref="H16:H19" si="23">ROUND((E16/D16),0)</f>
        <v>#DIV/0!</v>
      </c>
      <c r="I16" s="4">
        <f t="shared" ref="I16:J19" si="24">T16</f>
        <v>0</v>
      </c>
      <c r="J16" s="4">
        <f t="shared" si="24"/>
        <v>0</v>
      </c>
      <c r="O16">
        <v>0</v>
      </c>
      <c r="P16">
        <f t="shared" ref="P16:P17" si="25">O16/1.2</f>
        <v>0</v>
      </c>
      <c r="Q16">
        <f t="shared" ref="Q16:Q18" si="26">P16/1.2</f>
        <v>0</v>
      </c>
      <c r="R16" s="2">
        <v>0</v>
      </c>
      <c r="S16" s="2"/>
    </row>
    <row r="17" spans="1:19">
      <c r="A17" s="4">
        <f t="shared" si="16"/>
        <v>0</v>
      </c>
      <c r="B17" s="4">
        <f t="shared" si="17"/>
        <v>0</v>
      </c>
      <c r="C17" s="4">
        <f t="shared" si="18"/>
        <v>0</v>
      </c>
      <c r="D17" s="4">
        <f t="shared" si="19"/>
        <v>0</v>
      </c>
      <c r="E17" s="5">
        <f t="shared" si="20"/>
        <v>0</v>
      </c>
      <c r="F17" s="4" t="e">
        <f t="shared" si="21"/>
        <v>#DIV/0!</v>
      </c>
      <c r="G17" s="4" t="e">
        <f t="shared" si="22"/>
        <v>#DIV/0!</v>
      </c>
      <c r="H17" s="4" t="e">
        <f t="shared" si="23"/>
        <v>#DIV/0!</v>
      </c>
      <c r="I17" s="4">
        <f t="shared" si="24"/>
        <v>0</v>
      </c>
      <c r="J17" s="4">
        <f t="shared" si="24"/>
        <v>0</v>
      </c>
      <c r="O17">
        <v>0</v>
      </c>
      <c r="P17">
        <f t="shared" si="25"/>
        <v>0</v>
      </c>
      <c r="Q17">
        <f t="shared" si="26"/>
        <v>0</v>
      </c>
      <c r="R17" s="2">
        <v>0</v>
      </c>
      <c r="S17" s="2"/>
    </row>
    <row r="18" spans="1:19">
      <c r="A18" s="4">
        <f t="shared" si="16"/>
        <v>0</v>
      </c>
      <c r="B18" s="4">
        <f t="shared" si="17"/>
        <v>0</v>
      </c>
      <c r="C18" s="4">
        <f t="shared" si="18"/>
        <v>0</v>
      </c>
      <c r="D18" s="4">
        <f t="shared" si="19"/>
        <v>0</v>
      </c>
      <c r="E18" s="5">
        <f t="shared" si="20"/>
        <v>0</v>
      </c>
      <c r="F18" s="4" t="e">
        <f t="shared" si="21"/>
        <v>#DIV/0!</v>
      </c>
      <c r="G18" s="4" t="e">
        <f t="shared" si="22"/>
        <v>#DIV/0!</v>
      </c>
      <c r="H18" s="4" t="e">
        <f t="shared" si="23"/>
        <v>#DIV/0!</v>
      </c>
      <c r="I18" s="4">
        <f t="shared" si="24"/>
        <v>0</v>
      </c>
      <c r="J18" s="4">
        <f t="shared" si="24"/>
        <v>0</v>
      </c>
      <c r="O18">
        <v>0</v>
      </c>
      <c r="P18">
        <f>O18/1.2</f>
        <v>0</v>
      </c>
      <c r="Q18">
        <f t="shared" si="26"/>
        <v>0</v>
      </c>
      <c r="R18" s="2">
        <v>0</v>
      </c>
      <c r="S18" s="2"/>
    </row>
    <row r="19" spans="1:19">
      <c r="A19" s="4">
        <f t="shared" si="16"/>
        <v>0</v>
      </c>
      <c r="B19" s="4">
        <f t="shared" si="17"/>
        <v>0</v>
      </c>
      <c r="C19" s="4">
        <f t="shared" si="18"/>
        <v>0</v>
      </c>
      <c r="D19" s="4">
        <f t="shared" si="19"/>
        <v>0</v>
      </c>
      <c r="E19" s="5">
        <f t="shared" si="20"/>
        <v>0</v>
      </c>
      <c r="F19" s="4" t="e">
        <f t="shared" si="21"/>
        <v>#DIV/0!</v>
      </c>
      <c r="G19" s="4" t="e">
        <f t="shared" si="22"/>
        <v>#DIV/0!</v>
      </c>
      <c r="H19" s="4" t="e">
        <f t="shared" si="23"/>
        <v>#DIV/0!</v>
      </c>
      <c r="I19" s="4">
        <f t="shared" si="24"/>
        <v>0</v>
      </c>
      <c r="J19" s="4">
        <f t="shared" si="24"/>
        <v>0</v>
      </c>
      <c r="O19" s="75">
        <v>0</v>
      </c>
      <c r="P19" s="75">
        <f>O19/1.2</f>
        <v>0</v>
      </c>
      <c r="Q19" s="75">
        <f t="shared" ref="Q19" si="27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  <c r="N24" s="10">
        <v>58.838000000000001</v>
      </c>
      <c r="O24" s="10">
        <f>N24*10.764</f>
        <v>633.33223199999998</v>
      </c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115" zoomScaleNormal="115" workbookViewId="0">
      <selection activeCell="O8" sqref="O8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G14" sqref="G14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zoomScale="85" zoomScaleNormal="85" workbookViewId="0">
      <selection activeCell="L10" sqref="L10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2025-01-02T12:00:45Z</dcterms:modified>
</cp:coreProperties>
</file>