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Mumbai cases\SBI\SARB\Vijay Patil Shop No 2\"/>
    </mc:Choice>
  </mc:AlternateContent>
  <bookViews>
    <workbookView xWindow="0" yWindow="0" windowWidth="20490" windowHeight="7755" tabRatio="932" activeTab="3"/>
  </bookViews>
  <sheets>
    <sheet name="Depreciation" sheetId="25" r:id="rId1"/>
    <sheet name="Sheet4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  <sheet name="Sheet3" sheetId="31" r:id="rId8"/>
    <sheet name="Sheet5" sheetId="39" r:id="rId9"/>
    <sheet name="igr" sheetId="37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5" l="1"/>
  <c r="C14" i="25" l="1"/>
  <c r="C15" i="25" s="1"/>
  <c r="P12" i="4" l="1"/>
  <c r="Q12" i="4" s="1"/>
  <c r="P11" i="4"/>
  <c r="Q11" i="4" s="1"/>
  <c r="P10" i="4"/>
  <c r="Q10" i="4" s="1"/>
  <c r="P9" i="4"/>
  <c r="Q9" i="4" s="1"/>
  <c r="P8" i="4"/>
  <c r="Q8" i="4" s="1"/>
  <c r="P7" i="4"/>
  <c r="Q7" i="4" s="1"/>
  <c r="P6" i="4"/>
  <c r="Q6" i="4" s="1"/>
  <c r="P5" i="4"/>
  <c r="Q5" i="4" s="1"/>
  <c r="P4" i="4"/>
  <c r="Q4" i="4" s="1"/>
  <c r="P3" i="4"/>
  <c r="Q3" i="4" s="1"/>
  <c r="P2" i="4"/>
  <c r="Q2" i="4" s="1"/>
  <c r="N8" i="24"/>
  <c r="N7" i="24"/>
  <c r="N6" i="24"/>
  <c r="N5" i="24"/>
  <c r="I23" i="4" l="1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5" i="23" l="1"/>
  <c r="C21" i="23"/>
  <c r="C20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<sst xmlns="http://schemas.openxmlformats.org/spreadsheetml/2006/main" count="130" uniqueCount="100">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</sst>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9</xdr:col>
      <xdr:colOff>257175</xdr:colOff>
      <xdr:row>20</xdr:row>
      <xdr:rowOff>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5734050" cy="38004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18</xdr:row>
      <xdr:rowOff>19050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34050" cy="34480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19</xdr:row>
      <xdr:rowOff>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34050" cy="36195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389105</xdr:colOff>
      <xdr:row>30</xdr:row>
      <xdr:rowOff>113571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361905" cy="5828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303476</xdr:colOff>
      <xdr:row>28</xdr:row>
      <xdr:rowOff>113619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90476" cy="5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52335</v>
      </c>
      <c r="F2" s="71"/>
      <c r="G2" s="117" t="s">
        <v>77</v>
      </c>
      <c r="H2" s="118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50300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50300</v>
      </c>
      <c r="D5" s="56" t="s">
        <v>61</v>
      </c>
      <c r="E5" s="57">
        <f>ROUND(C5/10.764,0)</f>
        <v>4673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11800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38500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0.19</v>
      </c>
      <c r="D8" s="98">
        <f>1-C8</f>
        <v>0.81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31185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42985</v>
      </c>
      <c r="D10" s="56" t="s">
        <v>61</v>
      </c>
      <c r="E10" s="57">
        <f>ROUND(C10/10.764,0)</f>
        <v>3993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2006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19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41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600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60">
        <f>C16*E10</f>
        <v>2395800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/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2" sqref="F32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="85" zoomScaleNormal="85" workbookViewId="0">
      <selection activeCell="J20" sqref="J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20200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18200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19</v>
      </c>
      <c r="D7" s="24"/>
      <c r="F7" s="74"/>
      <c r="G7" s="74"/>
    </row>
    <row r="8" spans="1:9">
      <c r="A8" s="15" t="s">
        <v>18</v>
      </c>
      <c r="B8" s="23"/>
      <c r="C8" s="24">
        <f>C9-C7</f>
        <v>41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28.5</v>
      </c>
      <c r="D10" s="24"/>
      <c r="F10" s="74"/>
      <c r="G10" s="74"/>
    </row>
    <row r="11" spans="1:9">
      <c r="A11" s="15"/>
      <c r="B11" s="25"/>
      <c r="C11" s="26">
        <f>C10%</f>
        <v>0.28499999999999998</v>
      </c>
      <c r="D11" s="26"/>
      <c r="F11" s="74"/>
      <c r="G11" s="74"/>
    </row>
    <row r="12" spans="1:9">
      <c r="A12" s="15" t="s">
        <v>21</v>
      </c>
      <c r="B12" s="18"/>
      <c r="C12" s="19">
        <f>C6*C11</f>
        <v>570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1430</v>
      </c>
      <c r="D13" s="22"/>
      <c r="F13" s="74"/>
      <c r="G13" s="74"/>
    </row>
    <row r="14" spans="1:9">
      <c r="A14" s="15" t="s">
        <v>15</v>
      </c>
      <c r="B14" s="18"/>
      <c r="C14" s="19">
        <f>C5</f>
        <v>18200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19630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600</v>
      </c>
      <c r="D18" s="72"/>
      <c r="E18" s="73"/>
      <c r="F18" s="74"/>
      <c r="G18" s="74"/>
    </row>
    <row r="19" spans="1:7">
      <c r="A19" s="15"/>
      <c r="B19" s="6"/>
      <c r="C19" s="29">
        <f>C18*C16</f>
        <v>11778000</v>
      </c>
      <c r="D19" s="74" t="s">
        <v>68</v>
      </c>
      <c r="E19" s="29"/>
      <c r="F19" s="74"/>
      <c r="G19" s="74"/>
    </row>
    <row r="20" spans="1:7">
      <c r="A20" s="15"/>
      <c r="C20" s="30">
        <f>C19*85%</f>
        <v>10011300</v>
      </c>
      <c r="D20" s="74" t="s">
        <v>24</v>
      </c>
      <c r="E20" s="30"/>
      <c r="F20" s="74"/>
      <c r="G20" s="74"/>
    </row>
    <row r="21" spans="1:7">
      <c r="A21" s="15"/>
      <c r="C21" s="30">
        <f>C19*70%</f>
        <v>8244599.9999999991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1200000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24537.5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70" zoomScaleNormal="70" workbookViewId="0">
      <selection activeCell="O20" sqref="O2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741.66666666666674</v>
      </c>
      <c r="C2" s="4">
        <f t="shared" ref="C2:C15" si="2">B2*1.2</f>
        <v>890.00000000000011</v>
      </c>
      <c r="D2" s="4">
        <f t="shared" ref="D2:D15" si="3">C2*1.2</f>
        <v>1068</v>
      </c>
      <c r="E2" s="5">
        <f t="shared" ref="E2:E15" si="4">R2</f>
        <v>11000000</v>
      </c>
      <c r="F2" s="115">
        <f t="shared" ref="F2:F15" si="5">ROUND((E2/B2),0)</f>
        <v>14831</v>
      </c>
      <c r="G2" s="115">
        <f t="shared" ref="G2:G15" si="6">ROUND((E2/C2),0)</f>
        <v>12360</v>
      </c>
      <c r="H2" s="115">
        <f t="shared" ref="H2:H15" si="7">ROUND((E2/D2),0)</f>
        <v>10300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>
        <v>1068</v>
      </c>
      <c r="P2" s="71">
        <f t="shared" ref="P2:P11" si="10">O2/1.2</f>
        <v>890</v>
      </c>
      <c r="Q2" s="71">
        <f t="shared" ref="Q2:Q12" si="11">P2/1.2</f>
        <v>741.66666666666674</v>
      </c>
      <c r="R2" s="2">
        <v>11000000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118.05555555555557</v>
      </c>
      <c r="C3" s="4">
        <f t="shared" si="2"/>
        <v>141.66666666666669</v>
      </c>
      <c r="D3" s="4">
        <f t="shared" si="3"/>
        <v>170.00000000000003</v>
      </c>
      <c r="E3" s="5">
        <f t="shared" si="4"/>
        <v>1650000</v>
      </c>
      <c r="F3" s="115">
        <f t="shared" si="5"/>
        <v>13976</v>
      </c>
      <c r="G3" s="115">
        <f t="shared" si="6"/>
        <v>11647</v>
      </c>
      <c r="H3" s="115">
        <f t="shared" si="7"/>
        <v>9706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>
        <v>170</v>
      </c>
      <c r="P3" s="71">
        <f t="shared" si="10"/>
        <v>141.66666666666669</v>
      </c>
      <c r="Q3" s="71">
        <f t="shared" si="11"/>
        <v>118.05555555555557</v>
      </c>
      <c r="R3" s="2">
        <v>1650000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555.55555555555566</v>
      </c>
      <c r="C4" s="4">
        <f t="shared" si="2"/>
        <v>666.66666666666674</v>
      </c>
      <c r="D4" s="4">
        <f t="shared" si="3"/>
        <v>800.00000000000011</v>
      </c>
      <c r="E4" s="5">
        <f t="shared" si="4"/>
        <v>9000000</v>
      </c>
      <c r="F4" s="115">
        <f t="shared" si="5"/>
        <v>16200</v>
      </c>
      <c r="G4" s="115">
        <f t="shared" si="6"/>
        <v>13500</v>
      </c>
      <c r="H4" s="115">
        <f t="shared" si="7"/>
        <v>11250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>
        <v>800</v>
      </c>
      <c r="P4" s="71">
        <f t="shared" si="10"/>
        <v>666.66666666666674</v>
      </c>
      <c r="Q4" s="71">
        <f t="shared" si="11"/>
        <v>555.55555555555566</v>
      </c>
      <c r="R4" s="2">
        <v>9000000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115" t="e">
        <f t="shared" si="5"/>
        <v>#DIV/0!</v>
      </c>
      <c r="G5" s="115" t="e">
        <f t="shared" si="6"/>
        <v>#DIV/0!</v>
      </c>
      <c r="H5" s="115" t="e">
        <f t="shared" si="7"/>
        <v>#DIV/0!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>
        <v>0</v>
      </c>
      <c r="P5" s="71">
        <f t="shared" si="10"/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si="10"/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>
        <v>0</v>
      </c>
      <c r="P9" s="71">
        <f t="shared" si="10"/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>
        <v>0</v>
      </c>
      <c r="P10" s="71">
        <f t="shared" si="10"/>
        <v>0</v>
      </c>
      <c r="Q10" s="71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>
        <v>0</v>
      </c>
      <c r="P11" s="71">
        <f t="shared" si="10"/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f t="shared" si="11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4">O14/1.2</f>
        <v>0</v>
      </c>
      <c r="Q14">
        <f t="shared" ref="Q14:Q15" si="15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4"/>
        <v>0</v>
      </c>
      <c r="Q15">
        <f t="shared" si="15"/>
        <v>0</v>
      </c>
      <c r="R15" s="2">
        <v>0</v>
      </c>
      <c r="S15" s="2"/>
    </row>
    <row r="16" spans="1:35">
      <c r="A16" s="4">
        <f t="shared" ref="A16:A19" si="16">N16</f>
        <v>0</v>
      </c>
      <c r="B16" s="4">
        <f t="shared" ref="B16:B19" si="17">Q16</f>
        <v>0</v>
      </c>
      <c r="C16" s="4">
        <f t="shared" ref="C16:C19" si="18">B16*1.2</f>
        <v>0</v>
      </c>
      <c r="D16" s="4">
        <f t="shared" ref="D16:D19" si="19">C16*1.2</f>
        <v>0</v>
      </c>
      <c r="E16" s="5">
        <f t="shared" ref="E16:E19" si="20">R16</f>
        <v>0</v>
      </c>
      <c r="F16" s="4" t="e">
        <f t="shared" ref="F16:F19" si="21">ROUND((E16/B16),0)</f>
        <v>#DIV/0!</v>
      </c>
      <c r="G16" s="4" t="e">
        <f t="shared" ref="G16:G19" si="22">ROUND((E16/C16),0)</f>
        <v>#DIV/0!</v>
      </c>
      <c r="H16" s="4" t="e">
        <f t="shared" ref="H16:H19" si="23">ROUND((E16/D16),0)</f>
        <v>#DIV/0!</v>
      </c>
      <c r="I16" s="4">
        <f t="shared" ref="I16:J19" si="24">T16</f>
        <v>0</v>
      </c>
      <c r="J16" s="4">
        <f t="shared" si="24"/>
        <v>0</v>
      </c>
      <c r="O16">
        <v>0</v>
      </c>
      <c r="P16">
        <f t="shared" ref="P16:P17" si="25">O16/1.2</f>
        <v>0</v>
      </c>
      <c r="Q16">
        <f t="shared" ref="Q16:Q18" si="26">P16/1.2</f>
        <v>0</v>
      </c>
      <c r="R16" s="2">
        <v>0</v>
      </c>
      <c r="S16" s="2"/>
    </row>
    <row r="17" spans="1:19">
      <c r="A17" s="4">
        <f t="shared" si="16"/>
        <v>0</v>
      </c>
      <c r="B17" s="4">
        <f t="shared" si="17"/>
        <v>0</v>
      </c>
      <c r="C17" s="4">
        <f t="shared" si="18"/>
        <v>0</v>
      </c>
      <c r="D17" s="4">
        <f t="shared" si="19"/>
        <v>0</v>
      </c>
      <c r="E17" s="5">
        <f t="shared" si="20"/>
        <v>0</v>
      </c>
      <c r="F17" s="4" t="e">
        <f t="shared" si="21"/>
        <v>#DIV/0!</v>
      </c>
      <c r="G17" s="4" t="e">
        <f t="shared" si="22"/>
        <v>#DIV/0!</v>
      </c>
      <c r="H17" s="4" t="e">
        <f t="shared" si="23"/>
        <v>#DIV/0!</v>
      </c>
      <c r="I17" s="4">
        <f t="shared" si="24"/>
        <v>0</v>
      </c>
      <c r="J17" s="4">
        <f t="shared" si="24"/>
        <v>0</v>
      </c>
      <c r="O17">
        <v>0</v>
      </c>
      <c r="P17">
        <f t="shared" si="25"/>
        <v>0</v>
      </c>
      <c r="Q17">
        <f t="shared" si="26"/>
        <v>0</v>
      </c>
      <c r="R17" s="2">
        <v>0</v>
      </c>
      <c r="S17" s="2"/>
    </row>
    <row r="18" spans="1:19">
      <c r="A18" s="4">
        <f t="shared" si="16"/>
        <v>0</v>
      </c>
      <c r="B18" s="4">
        <f t="shared" si="17"/>
        <v>0</v>
      </c>
      <c r="C18" s="4">
        <f t="shared" si="18"/>
        <v>0</v>
      </c>
      <c r="D18" s="4">
        <f t="shared" si="19"/>
        <v>0</v>
      </c>
      <c r="E18" s="5">
        <f t="shared" si="20"/>
        <v>0</v>
      </c>
      <c r="F18" s="4" t="e">
        <f t="shared" si="21"/>
        <v>#DIV/0!</v>
      </c>
      <c r="G18" s="4" t="e">
        <f t="shared" si="22"/>
        <v>#DIV/0!</v>
      </c>
      <c r="H18" s="4" t="e">
        <f t="shared" si="23"/>
        <v>#DIV/0!</v>
      </c>
      <c r="I18" s="4">
        <f t="shared" si="24"/>
        <v>0</v>
      </c>
      <c r="J18" s="4">
        <f t="shared" si="24"/>
        <v>0</v>
      </c>
      <c r="O18">
        <v>0</v>
      </c>
      <c r="P18">
        <f>O18/1.2</f>
        <v>0</v>
      </c>
      <c r="Q18">
        <f t="shared" si="26"/>
        <v>0</v>
      </c>
      <c r="R18" s="2">
        <v>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1">
        <v>0</v>
      </c>
      <c r="P19" s="71">
        <f>O19/1.2</f>
        <v>0</v>
      </c>
      <c r="Q19" s="71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F24" sqref="F2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0" sqref="K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Sheet4</vt:lpstr>
      <vt:lpstr>Sale plan</vt:lpstr>
      <vt:lpstr>Calculation</vt:lpstr>
      <vt:lpstr>20-20</vt:lpstr>
      <vt:lpstr>Sheet1</vt:lpstr>
      <vt:lpstr>Sheet2</vt:lpstr>
      <vt:lpstr>Sheet3</vt:lpstr>
      <vt:lpstr>Sheet5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2025-01-02T11:10:21Z</dcterms:modified>
</cp:coreProperties>
</file>