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Y13" i="18" l="1"/>
  <c r="R12" i="13"/>
  <c r="S14" i="14" l="1"/>
  <c r="G32" i="4"/>
  <c r="G31" i="4"/>
  <c r="G29" i="4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H6" i="4" s="1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8" i="4" l="1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Q17" i="4"/>
  <c r="B17" i="4" s="1"/>
  <c r="C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34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Y43" i="4" s="1"/>
  <c r="S38" i="4" l="1"/>
  <c r="W48" i="4" l="1"/>
  <c r="W44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<sst xmlns="http://schemas.openxmlformats.org/spreadsheetml/2006/main" count="50" uniqueCount="43">
  <si>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</si>
  <si>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</si>
  <si>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</si>
  <si>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</si>
  <si>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</si>
  <si>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</si>
  <si>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</si>
  <si>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</si>
  <si>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</si>
  <si>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</si>
  <si>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</si>
  <si>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</si>
  <si>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</si>
  <si>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</si>
  <si>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</si>
  <si>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</si>
  <si>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</si>
  <si>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</si>
  <si>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</si>
  <si>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</si>
  <si>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</si>
  <si>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</si>
  <si>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</si>
  <si>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</si>
  <si>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</si>
  <si>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</si>
  <si>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</si>
  <si>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</si>
  <si>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</si>
  <si>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</si>
  <si>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</si>
  <si>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</si>
  <si>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</si>
  <si>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</si>
  <si>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</si>
  <si>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</si>
  <si>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</si>
  <si>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</si>
  <si>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</si>
  <si>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</si>
  <si>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As per part OC</t>
  </si>
  <si>
    <t xml:space="preserve">State Bank of India ( HOUSING FINANCE BORIVALI (WEST)  - Ashutosh Girahiya &amp; Amrita R Johari 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</si>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</sst>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15</xdr:col>
      <xdr:colOff>277114</xdr:colOff>
      <xdr:row>28</xdr:row>
      <xdr:rowOff>86455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6373114" cy="5229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15</xdr:col>
      <xdr:colOff>153272</xdr:colOff>
      <xdr:row>33</xdr:row>
      <xdr:rowOff>181718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249272" cy="5325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18</xdr:col>
      <xdr:colOff>315730</xdr:colOff>
      <xdr:row>34</xdr:row>
      <xdr:rowOff>58009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0069330" cy="6154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20</xdr:col>
      <xdr:colOff>11058</xdr:colOff>
      <xdr:row>34</xdr:row>
      <xdr:rowOff>115173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0983858" cy="62587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20</xdr:col>
      <xdr:colOff>211111</xdr:colOff>
      <xdr:row>39</xdr:row>
      <xdr:rowOff>86588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333500"/>
          <a:ext cx="11183911" cy="6182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20</xdr:col>
      <xdr:colOff>591398</xdr:colOff>
      <xdr:row>30</xdr:row>
      <xdr:rowOff>38876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6077798" cy="5563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25" zoomScaleNormal="100" workbookViewId="0">
      <selection activeCell="X40" sqref="X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9" si="0">N3</f>
        <v>0</v>
      </c>
      <c r="B3" s="44">
        <f t="shared" ref="B3:B9" si="1">Q3</f>
        <v>410</v>
      </c>
      <c r="C3" s="44">
        <f>B3*1.2</f>
        <v>492</v>
      </c>
      <c r="D3" s="44">
        <f t="shared" ref="D3:D9" si="2">C3*1.2</f>
        <v>590.4</v>
      </c>
      <c r="E3" s="45">
        <f t="shared" ref="E3:E9" si="3">R3</f>
        <v>12105000</v>
      </c>
      <c r="F3" s="44">
        <f t="shared" ref="F3:F9" si="4">ROUND((E3/B3),0)</f>
        <v>29524</v>
      </c>
      <c r="G3" s="44">
        <f t="shared" ref="G3:G9" si="5">ROUND((E3/C3),0)</f>
        <v>24604</v>
      </c>
      <c r="H3" s="44">
        <f t="shared" ref="H3:H9" si="6">ROUND((E3/D3),0)</f>
        <v>20503</v>
      </c>
      <c r="I3" s="44" t="e">
        <f>#REF!</f>
        <v>#REF!</v>
      </c>
      <c r="J3" s="44">
        <f t="shared" ref="J3:J9" si="7">S3</f>
        <v>0</v>
      </c>
      <c r="O3" s="46">
        <v>0</v>
      </c>
      <c r="P3" s="46">
        <f t="shared" ref="P3:P9" si="8">O3/1.2</f>
        <v>0</v>
      </c>
      <c r="Q3" s="46">
        <v>410</v>
      </c>
      <c r="R3" s="47">
        <v>12105000</v>
      </c>
    </row>
    <row r="4" spans="1:20" x14ac:dyDescent="0.25">
      <c r="A4" s="4">
        <f t="shared" si="0"/>
        <v>0</v>
      </c>
      <c r="B4" s="4">
        <f t="shared" si="1"/>
        <v>729</v>
      </c>
      <c r="C4" s="4">
        <f t="shared" ref="C4:C9" si="9">B4*1.2</f>
        <v>874.8</v>
      </c>
      <c r="D4" s="4">
        <f t="shared" si="2"/>
        <v>1049.76</v>
      </c>
      <c r="E4" s="5">
        <f t="shared" si="3"/>
        <v>14500000</v>
      </c>
      <c r="F4" s="9">
        <f t="shared" si="4"/>
        <v>19890</v>
      </c>
      <c r="G4" s="9">
        <f t="shared" si="5"/>
        <v>16575</v>
      </c>
      <c r="H4" s="9">
        <f t="shared" si="6"/>
        <v>13813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729</v>
      </c>
      <c r="R4" s="2">
        <v>14500000</v>
      </c>
    </row>
    <row r="5" spans="1:20" x14ac:dyDescent="0.25">
      <c r="A5" s="4">
        <f t="shared" si="0"/>
        <v>0</v>
      </c>
      <c r="B5" s="4">
        <f t="shared" si="1"/>
        <v>345.83333333333337</v>
      </c>
      <c r="C5" s="4">
        <f t="shared" si="9"/>
        <v>415.00000000000006</v>
      </c>
      <c r="D5" s="4">
        <f t="shared" si="2"/>
        <v>498.00000000000006</v>
      </c>
      <c r="E5" s="5">
        <f t="shared" si="3"/>
        <v>6125000</v>
      </c>
      <c r="F5" s="9">
        <f t="shared" si="4"/>
        <v>17711</v>
      </c>
      <c r="G5" s="9">
        <f t="shared" si="5"/>
        <v>14759</v>
      </c>
      <c r="H5" s="9">
        <f t="shared" si="6"/>
        <v>12299</v>
      </c>
      <c r="I5" s="4" t="e">
        <f>#REF!</f>
        <v>#REF!</v>
      </c>
      <c r="J5" s="4">
        <f t="shared" si="7"/>
        <v>0</v>
      </c>
      <c r="O5">
        <v>0</v>
      </c>
      <c r="P5">
        <v>415</v>
      </c>
      <c r="Q5">
        <f t="shared" ref="Q5:Q9" si="10">P5/1.2</f>
        <v>345.83333333333337</v>
      </c>
      <c r="R5" s="2">
        <v>6125000</v>
      </c>
    </row>
    <row r="6" spans="1:20" x14ac:dyDescent="0.25">
      <c r="A6" s="4">
        <f t="shared" si="0"/>
        <v>0</v>
      </c>
      <c r="B6" s="4">
        <f t="shared" si="1"/>
        <v>673.33333333333337</v>
      </c>
      <c r="C6" s="4">
        <f t="shared" si="9"/>
        <v>808</v>
      </c>
      <c r="D6" s="4">
        <f t="shared" si="2"/>
        <v>969.59999999999991</v>
      </c>
      <c r="E6" s="5">
        <f t="shared" si="3"/>
        <v>12500000</v>
      </c>
      <c r="F6" s="9">
        <f t="shared" si="4"/>
        <v>18564</v>
      </c>
      <c r="G6" s="9">
        <f t="shared" si="5"/>
        <v>15470</v>
      </c>
      <c r="H6" s="9">
        <f t="shared" si="6"/>
        <v>12892</v>
      </c>
      <c r="I6" s="4" t="e">
        <f>#REF!</f>
        <v>#REF!</v>
      </c>
      <c r="J6" s="4">
        <f t="shared" si="7"/>
        <v>0</v>
      </c>
      <c r="O6">
        <v>0</v>
      </c>
      <c r="P6">
        <v>808</v>
      </c>
      <c r="Q6">
        <f t="shared" si="10"/>
        <v>673.33333333333337</v>
      </c>
      <c r="R6" s="2">
        <v>12500000</v>
      </c>
    </row>
    <row r="7" spans="1:20" x14ac:dyDescent="0.25">
      <c r="A7" s="4">
        <f t="shared" si="0"/>
        <v>0</v>
      </c>
      <c r="B7" s="4">
        <f t="shared" si="1"/>
        <v>575</v>
      </c>
      <c r="C7" s="4">
        <f t="shared" si="9"/>
        <v>690</v>
      </c>
      <c r="D7" s="4">
        <f t="shared" si="2"/>
        <v>828</v>
      </c>
      <c r="E7" s="5">
        <f t="shared" si="3"/>
        <v>12200000</v>
      </c>
      <c r="F7" s="9">
        <f t="shared" si="4"/>
        <v>21217</v>
      </c>
      <c r="G7" s="9">
        <f t="shared" si="5"/>
        <v>17681</v>
      </c>
      <c r="H7" s="9">
        <f t="shared" si="6"/>
        <v>14734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575</v>
      </c>
      <c r="R7" s="2">
        <v>12200000</v>
      </c>
    </row>
    <row r="8" spans="1:20" x14ac:dyDescent="0.25">
      <c r="A8" s="4">
        <f t="shared" si="0"/>
        <v>0</v>
      </c>
      <c r="B8" s="4">
        <f t="shared" si="1"/>
        <v>325</v>
      </c>
      <c r="C8" s="4">
        <f t="shared" si="9"/>
        <v>390</v>
      </c>
      <c r="D8" s="4">
        <f t="shared" si="2"/>
        <v>468</v>
      </c>
      <c r="E8" s="5">
        <f t="shared" si="3"/>
        <v>6000000</v>
      </c>
      <c r="F8" s="9">
        <f t="shared" si="4"/>
        <v>18462</v>
      </c>
      <c r="G8" s="9">
        <f t="shared" si="5"/>
        <v>15385</v>
      </c>
      <c r="H8" s="9">
        <f t="shared" si="6"/>
        <v>12821</v>
      </c>
      <c r="I8" s="4" t="e">
        <f>#REF!</f>
        <v>#REF!</v>
      </c>
      <c r="J8" s="4">
        <f t="shared" si="7"/>
        <v>0</v>
      </c>
      <c r="O8">
        <v>0</v>
      </c>
      <c r="P8">
        <v>390</v>
      </c>
      <c r="Q8">
        <f t="shared" si="10"/>
        <v>325</v>
      </c>
      <c r="R8" s="2">
        <v>6000000</v>
      </c>
    </row>
    <row r="9" spans="1:20" s="46" customFormat="1" x14ac:dyDescent="0.25">
      <c r="A9" s="44">
        <f t="shared" si="0"/>
        <v>0</v>
      </c>
      <c r="B9" s="44">
        <f t="shared" si="1"/>
        <v>363.33333333333337</v>
      </c>
      <c r="C9" s="44">
        <f t="shared" si="9"/>
        <v>436.00000000000006</v>
      </c>
      <c r="D9" s="44">
        <f t="shared" si="2"/>
        <v>523.20000000000005</v>
      </c>
      <c r="E9" s="45">
        <f t="shared" si="3"/>
        <v>11160000</v>
      </c>
      <c r="F9" s="44">
        <f t="shared" si="4"/>
        <v>30716</v>
      </c>
      <c r="G9" s="44">
        <f t="shared" si="5"/>
        <v>25596</v>
      </c>
      <c r="H9" s="44">
        <f t="shared" si="6"/>
        <v>21330</v>
      </c>
      <c r="I9" s="44" t="e">
        <f>#REF!</f>
        <v>#REF!</v>
      </c>
      <c r="J9" s="44">
        <f t="shared" si="7"/>
        <v>0</v>
      </c>
      <c r="O9" s="46">
        <v>0</v>
      </c>
      <c r="P9" s="46">
        <v>436</v>
      </c>
      <c r="Q9" s="46">
        <f t="shared" si="10"/>
        <v>363.33333333333337</v>
      </c>
      <c r="R9" s="47">
        <v>11160000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5" si="32">N16</f>
        <v>0</v>
      </c>
      <c r="B16" s="4">
        <f t="shared" ref="B16:B25" si="33">Q16</f>
        <v>0</v>
      </c>
      <c r="C16" s="4">
        <f t="shared" ref="C16:C25" si="34">B16*1.2</f>
        <v>0</v>
      </c>
      <c r="D16" s="4">
        <f t="shared" ref="D16:D25" si="35">C16*1.2</f>
        <v>0</v>
      </c>
      <c r="E16" s="5">
        <f t="shared" ref="E16:E25" si="36">R16</f>
        <v>0</v>
      </c>
      <c r="F16" s="9" t="e">
        <f t="shared" ref="F16:F25" si="37">ROUND((E16/B16),0)</f>
        <v>#DIV/0!</v>
      </c>
      <c r="G16" s="9" t="e">
        <f t="shared" ref="G16:G25" si="38">ROUND((E16/C16),0)</f>
        <v>#DIV/0!</v>
      </c>
      <c r="H16" s="9" t="e">
        <f t="shared" ref="H16:H25" si="39">ROUND((E16/D16),0)</f>
        <v>#DIV/0!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f t="shared" si="41"/>
        <v>0</v>
      </c>
      <c r="R16" s="2">
        <v>0</v>
      </c>
    </row>
    <row r="17" spans="1:25" s="46" customFormat="1" x14ac:dyDescent="0.25">
      <c r="A17" s="44">
        <f t="shared" si="32"/>
        <v>0</v>
      </c>
      <c r="B17" s="44">
        <f t="shared" si="33"/>
        <v>458.33333333333337</v>
      </c>
      <c r="C17" s="44">
        <f t="shared" si="34"/>
        <v>550</v>
      </c>
      <c r="D17" s="44">
        <f t="shared" si="35"/>
        <v>660</v>
      </c>
      <c r="E17" s="45">
        <f t="shared" si="36"/>
        <v>17500000</v>
      </c>
      <c r="F17" s="44">
        <f t="shared" si="37"/>
        <v>38182</v>
      </c>
      <c r="G17" s="44">
        <f t="shared" si="38"/>
        <v>31818</v>
      </c>
      <c r="H17" s="44">
        <f t="shared" si="39"/>
        <v>26515</v>
      </c>
      <c r="I17" s="44" t="e">
        <f>#REF!</f>
        <v>#REF!</v>
      </c>
      <c r="J17" s="44">
        <f t="shared" si="40"/>
        <v>0</v>
      </c>
      <c r="O17" s="46">
        <v>0</v>
      </c>
      <c r="P17" s="46">
        <v>550</v>
      </c>
      <c r="Q17" s="46">
        <f t="shared" si="41"/>
        <v>458.33333333333337</v>
      </c>
      <c r="R17" s="47">
        <v>17500000</v>
      </c>
    </row>
    <row r="18" spans="1:25" x14ac:dyDescent="0.25">
      <c r="A18" s="4">
        <f t="shared" si="32"/>
        <v>0</v>
      </c>
      <c r="B18" s="4">
        <f t="shared" si="33"/>
        <v>571</v>
      </c>
      <c r="C18" s="4">
        <f t="shared" si="34"/>
        <v>685.19999999999993</v>
      </c>
      <c r="D18" s="4">
        <f t="shared" si="35"/>
        <v>822.2399999999999</v>
      </c>
      <c r="E18" s="5">
        <f t="shared" si="36"/>
        <v>18000000</v>
      </c>
      <c r="F18" s="9">
        <f t="shared" si="37"/>
        <v>31524</v>
      </c>
      <c r="G18" s="9">
        <f t="shared" si="38"/>
        <v>26270</v>
      </c>
      <c r="H18" s="9">
        <f t="shared" si="39"/>
        <v>21891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571</v>
      </c>
      <c r="R18" s="2">
        <v>18000000</v>
      </c>
    </row>
    <row r="19" spans="1:25" x14ac:dyDescent="0.25">
      <c r="A19" s="4">
        <f t="shared" ref="A19:A22" si="42">N19</f>
        <v>0</v>
      </c>
      <c r="B19" s="4">
        <f t="shared" ref="B19:B22" si="43">Q19</f>
        <v>800</v>
      </c>
      <c r="C19" s="4">
        <f t="shared" ref="C19:C22" si="44">B19*1.2</f>
        <v>960</v>
      </c>
      <c r="D19" s="4">
        <f t="shared" ref="D19:D22" si="45">C19*1.2</f>
        <v>1152</v>
      </c>
      <c r="E19" s="5">
        <f t="shared" ref="E19:E22" si="46">R19</f>
        <v>25000000</v>
      </c>
      <c r="F19" s="9">
        <f t="shared" ref="F19:F22" si="47">ROUND((E19/B19),0)</f>
        <v>31250</v>
      </c>
      <c r="G19" s="9">
        <f t="shared" ref="G19:G22" si="48">ROUND((E19/C19),0)</f>
        <v>26042</v>
      </c>
      <c r="H19" s="9">
        <f t="shared" ref="H19:H22" si="49">ROUND((E19/D19),0)</f>
        <v>21701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800</v>
      </c>
      <c r="R19" s="2">
        <v>25000000</v>
      </c>
    </row>
    <row r="20" spans="1:25" s="46" customFormat="1" x14ac:dyDescent="0.25">
      <c r="A20" s="44">
        <f t="shared" si="42"/>
        <v>0</v>
      </c>
      <c r="B20" s="44">
        <f t="shared" si="43"/>
        <v>594</v>
      </c>
      <c r="C20" s="44">
        <f t="shared" si="44"/>
        <v>712.8</v>
      </c>
      <c r="D20" s="44">
        <f t="shared" si="45"/>
        <v>855.3599999999999</v>
      </c>
      <c r="E20" s="45">
        <f t="shared" si="46"/>
        <v>23000000</v>
      </c>
      <c r="F20" s="44">
        <f t="shared" si="47"/>
        <v>38721</v>
      </c>
      <c r="G20" s="44">
        <f t="shared" si="48"/>
        <v>32267</v>
      </c>
      <c r="H20" s="44">
        <f t="shared" si="49"/>
        <v>26889</v>
      </c>
      <c r="I20" s="44" t="e">
        <f>#REF!</f>
        <v>#REF!</v>
      </c>
      <c r="J20" s="44">
        <f t="shared" si="50"/>
        <v>0</v>
      </c>
      <c r="O20" s="46">
        <v>0</v>
      </c>
      <c r="P20" s="46">
        <f t="shared" si="51"/>
        <v>0</v>
      </c>
      <c r="Q20" s="46">
        <v>594</v>
      </c>
      <c r="R20" s="47">
        <v>23000000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ref="Q19:Q22" si="52">P21/1.2</f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33000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30500</v>
      </c>
      <c r="X28" s="22"/>
    </row>
    <row r="29" spans="1:25" ht="15.75" x14ac:dyDescent="0.25">
      <c r="E29" t="s">
        <v>42</v>
      </c>
      <c r="F29" s="7">
        <v>41.15</v>
      </c>
      <c r="G29" s="6">
        <f>F29*10.764</f>
        <v>442.93859999999995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8</v>
      </c>
      <c r="X30" s="25">
        <v>2025</v>
      </c>
    </row>
    <row r="31" spans="1:25" ht="15.75" x14ac:dyDescent="0.25">
      <c r="E31" t="s">
        <v>32</v>
      </c>
      <c r="F31" s="7">
        <v>49.4</v>
      </c>
      <c r="G31">
        <f>F31*10.764</f>
        <v>531.74159999999995</v>
      </c>
      <c r="S31" s="10"/>
      <c r="T31" s="10"/>
      <c r="U31" s="17" t="s">
        <v>18</v>
      </c>
      <c r="V31" s="23"/>
      <c r="W31" s="24">
        <f>W32-W30</f>
        <v>52</v>
      </c>
      <c r="X31" s="31">
        <v>2017</v>
      </c>
      <c r="Y31" t="s">
        <v>40</v>
      </c>
    </row>
    <row r="32" spans="1:25" ht="15.75" x14ac:dyDescent="0.25">
      <c r="G32">
        <f>G31/G29</f>
        <v>1.2004860267314703</v>
      </c>
      <c r="S32" s="10"/>
      <c r="T32" s="10"/>
      <c r="U32" s="17" t="s">
        <v>19</v>
      </c>
      <c r="V32" s="23"/>
      <c r="W32" s="24">
        <v>60</v>
      </c>
      <c r="X32" s="24"/>
    </row>
    <row r="33" spans="15:25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12</v>
      </c>
      <c r="X33" s="24"/>
    </row>
    <row r="34" spans="15:25" ht="15.75" x14ac:dyDescent="0.25">
      <c r="U34" s="17"/>
      <c r="V34" s="26"/>
      <c r="W34" s="27">
        <f>W33%</f>
        <v>0.12</v>
      </c>
      <c r="X34" s="27"/>
    </row>
    <row r="35" spans="15:25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300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2200</v>
      </c>
      <c r="X36" s="22"/>
    </row>
    <row r="37" spans="15:25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30500</v>
      </c>
      <c r="X37" s="22"/>
    </row>
    <row r="38" spans="15:25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32700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38</v>
      </c>
      <c r="V41" s="30"/>
      <c r="W41" s="25">
        <v>443</v>
      </c>
      <c r="X41" s="24"/>
    </row>
    <row r="42" spans="15:25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14486100</v>
      </c>
      <c r="X42" s="33"/>
    </row>
    <row r="43" spans="15:25" ht="15.75" x14ac:dyDescent="0.25">
      <c r="S43" s="11"/>
      <c r="T43" s="10"/>
      <c r="U43" s="17" t="s">
        <v>25</v>
      </c>
      <c r="V43" s="23"/>
      <c r="W43" s="34">
        <f>W42*0.98</f>
        <v>14196378</v>
      </c>
      <c r="X43" s="35"/>
      <c r="Y43">
        <f>W43*0.75</f>
        <v>10647283.5</v>
      </c>
    </row>
    <row r="44" spans="15:25" ht="15.75" x14ac:dyDescent="0.25">
      <c r="S44" s="10"/>
      <c r="T44" s="10"/>
      <c r="U44" s="17" t="s">
        <v>26</v>
      </c>
      <c r="V44" s="23"/>
      <c r="W44" s="34">
        <f>W42*0.8</f>
        <v>11588880</v>
      </c>
      <c r="X44" s="34"/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27</v>
      </c>
      <c r="V46" s="38"/>
      <c r="W46" s="39">
        <f>W27*W41</f>
        <v>1107500</v>
      </c>
      <c r="X46" s="39"/>
    </row>
    <row r="47" spans="15:25" ht="15.75" x14ac:dyDescent="0.25">
      <c r="U47" s="17" t="s">
        <v>28</v>
      </c>
      <c r="V47" s="23"/>
      <c r="W47" s="36"/>
      <c r="X47" s="36"/>
    </row>
    <row r="48" spans="15:25" ht="15.75" x14ac:dyDescent="0.25">
      <c r="U48" s="40" t="s">
        <v>29</v>
      </c>
      <c r="V48" s="36"/>
      <c r="W48" s="34">
        <f>W42*0.025/12</f>
        <v>30179.375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R44"/>
  <sheetViews>
    <sheetView topLeftCell="D1" zoomScaleNormal="100" workbookViewId="0">
      <selection activeCell="R18" sqref="R18"/>
    </sheetView>
  </sheetViews>
  <sheetFormatPr defaultRowHeight="15" x14ac:dyDescent="0.25"/>
  <cols>
    <col min="18" max="18" width="14.42578125" customWidth="1"/>
  </cols>
  <sheetData>
    <row r="8" spans="18:18" x14ac:dyDescent="0.25">
      <c r="R8">
        <v>11500000</v>
      </c>
    </row>
    <row r="9" spans="18:18" x14ac:dyDescent="0.25">
      <c r="R9">
        <v>575000</v>
      </c>
    </row>
    <row r="10" spans="18:18" x14ac:dyDescent="0.25">
      <c r="R10">
        <v>30000</v>
      </c>
    </row>
    <row r="12" spans="18:18" x14ac:dyDescent="0.25">
      <c r="R12">
        <f>SUM(R8:R11)</f>
        <v>12105000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4:S14"/>
  <sheetViews>
    <sheetView topLeftCell="D6" workbookViewId="0">
      <selection activeCell="S15" sqref="S15"/>
    </sheetView>
  </sheetViews>
  <sheetFormatPr defaultRowHeight="15" x14ac:dyDescent="0.25"/>
  <sheetData>
    <row r="14" spans="18:19" x14ac:dyDescent="0.25">
      <c r="R14">
        <v>67.77</v>
      </c>
      <c r="S14">
        <f>R14*10.764</f>
        <v>729.47627999999986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C3" sqref="C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1" sqref="C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C8" sqref="C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10:Y13"/>
  <sheetViews>
    <sheetView topLeftCell="I4" zoomScaleNormal="100" workbookViewId="0">
      <selection activeCell="Y10" sqref="Y10:Y13"/>
    </sheetView>
  </sheetViews>
  <sheetFormatPr defaultRowHeight="15" x14ac:dyDescent="0.25"/>
  <cols>
    <col min="25" max="25" width="24" customWidth="1"/>
  </cols>
  <sheetData>
    <row r="10" spans="25:25" x14ac:dyDescent="0.25">
      <c r="Y10">
        <v>10500000</v>
      </c>
    </row>
    <row r="11" spans="25:25" x14ac:dyDescent="0.25">
      <c r="Y11">
        <v>630000</v>
      </c>
    </row>
    <row r="12" spans="25:25" x14ac:dyDescent="0.25">
      <c r="Y12">
        <v>30000</v>
      </c>
    </row>
    <row r="13" spans="25:25" x14ac:dyDescent="0.25">
      <c r="Y13">
        <f>SUM(Y10:Y12)</f>
        <v>11160000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R10" sqref="R10:V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2025-01-02T23:38:11Z</dcterms:modified>
</cp:coreProperties>
</file>