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CBFFAFD6-CDD6-41EC-B12F-47E82599DDE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3" i="1" l="1"/>
  <c r="F6" i="1"/>
  <c r="F14" i="1"/>
  <c r="D32" i="1"/>
  <c r="D31" i="1"/>
  <c r="D30" i="1"/>
  <c r="D29" i="1"/>
  <c r="B38" i="1"/>
  <c r="B37" i="1"/>
  <c r="B36" i="1"/>
  <c r="D28" i="1"/>
  <c r="B21" i="1"/>
  <c r="I5" i="1" l="1"/>
  <c r="J29" i="1"/>
  <c r="D41" i="1" l="1"/>
  <c r="J28" i="1"/>
  <c r="J33" i="1" l="1"/>
  <c r="J32" i="1"/>
  <c r="J31" i="1" l="1"/>
  <c r="J30" i="1"/>
  <c r="D40" i="1"/>
  <c r="D39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D3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E37" i="1" s="1"/>
  <c r="B17" i="1" l="1"/>
  <c r="B22" i="1" s="1"/>
  <c r="E36" i="1"/>
  <c r="E39" i="1"/>
  <c r="E38" i="1"/>
  <c r="B18" i="1" l="1"/>
  <c r="B19" i="1"/>
  <c r="B20" i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<sst xmlns="http://schemas.openxmlformats.org/spreadsheetml/2006/main" count="34" uniqueCount="31">
  <si>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</si>
  <si>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</si>
  <si>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</si>
  <si>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</si>
  <si>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</si>
  <si>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</si>
  <si>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</si>
  <si>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</si>
  <si>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</si>
  <si>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</si>
  <si>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</si>
  <si>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</si>
  <si>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</si>
  <si>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</si>
  <si>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</si>
  <si>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</si>
  <si>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</si>
  <si>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</si>
  <si>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</si>
  <si>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</si>
  <si>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</si>
  <si>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</si>
  <si>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</si>
  <si>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</si>
  <si>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</si>
  <si>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</si>
  <si>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</si>
  <si>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</si>
  <si>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</si>
  <si>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</si>
  <si>
    <t>35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</si>
</sst>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43" fontId="6" fillId="0" borderId="0" xfId="0" applyNumberFormat="1" applyFont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6" fillId="0" borderId="1" xfId="0" applyFont="1" applyFill="1" applyBorder="1"/>
    <xf numFmtId="43" fontId="6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3A041-69C5-4828-A3DE-DB91A6B1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087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F33DA2-C262-48EC-92E7-3CED1367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89801-AD9D-450E-BBEB-38F444CA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592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239349</xdr:colOff>
      <xdr:row>40</xdr:row>
      <xdr:rowOff>182064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3B29B4-73E9-45EA-A9E4-A0AB43844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3749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20000</v>
      </c>
      <c r="C3" s="25"/>
      <c r="D3" s="22"/>
      <c r="E3" s="16"/>
      <c r="F3" s="48">
        <v>1992</v>
      </c>
      <c r="G3" s="37">
        <v>2025</v>
      </c>
      <c r="H3" s="49">
        <f>G3-F3</f>
        <v>33</v>
      </c>
      <c r="M3" s="6"/>
      <c r="N3" s="7"/>
      <c r="O3" s="5"/>
    </row>
    <row r="4" spans="1:15" ht="33" x14ac:dyDescent="0.3">
      <c r="A4" s="36" t="s">
        <v>1</v>
      </c>
      <c r="B4" s="25">
        <v>2700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17300</v>
      </c>
      <c r="C5" s="25"/>
      <c r="D5" s="40"/>
      <c r="E5" s="56"/>
      <c r="F5" s="56" t="s">
        <v>27</v>
      </c>
      <c r="G5" s="37" t="s">
        <v>29</v>
      </c>
      <c r="H5" s="57"/>
      <c r="I5" s="8" t="e">
        <f>H5*G5</f>
        <v>#VALUE!</v>
      </c>
      <c r="M5" s="6"/>
      <c r="N5" s="7"/>
      <c r="O5" s="5"/>
    </row>
    <row r="6" spans="1:15" ht="16.5" x14ac:dyDescent="0.3">
      <c r="A6" s="19" t="s">
        <v>3</v>
      </c>
      <c r="B6" s="25">
        <f>B4</f>
        <v>2700</v>
      </c>
      <c r="C6" s="25"/>
      <c r="D6" s="40"/>
      <c r="E6" s="56"/>
      <c r="F6" s="65">
        <f>G6/1.2</f>
        <v>336.66666666666669</v>
      </c>
      <c r="G6" s="56">
        <v>404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33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27</v>
      </c>
      <c r="C8" s="19" t="s">
        <v>30</v>
      </c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49.5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0.495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1336.5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1363.5</v>
      </c>
      <c r="C13" s="25"/>
      <c r="D13" s="44"/>
      <c r="E13" s="53"/>
      <c r="F13" s="16">
        <v>385</v>
      </c>
      <c r="G13" s="16">
        <f>148+26+66+22+14+110</f>
        <v>386</v>
      </c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17300</v>
      </c>
      <c r="C14" s="25"/>
      <c r="D14" s="40"/>
      <c r="E14" s="16"/>
      <c r="F14" s="16">
        <f>F13*1.2</f>
        <v>462</v>
      </c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18663.5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404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7540054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6786048.6000000006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24</v>
      </c>
      <c r="B19" s="21">
        <f>B17*0.98</f>
        <v>7389252.9199999999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28</v>
      </c>
      <c r="B20" s="21">
        <f>B17*0.8</f>
        <v>6032043.2000000002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B4*404</f>
        <v>1090800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B17*0.03/12</f>
        <v>18850.134999999998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66" t="s">
        <v>20</v>
      </c>
      <c r="C27" s="66" t="s">
        <v>15</v>
      </c>
      <c r="D27" s="66" t="s">
        <v>21</v>
      </c>
      <c r="E27" s="66"/>
      <c r="F27" s="66" t="s">
        <v>11</v>
      </c>
      <c r="G27" s="66" t="s">
        <v>17</v>
      </c>
      <c r="H27" s="67" t="s">
        <v>18</v>
      </c>
      <c r="I27" s="67" t="s">
        <v>19</v>
      </c>
      <c r="J27" s="67"/>
    </row>
    <row r="28" spans="1:15" ht="17.25" x14ac:dyDescent="0.3">
      <c r="B28" s="66"/>
      <c r="C28" s="66">
        <v>406</v>
      </c>
      <c r="D28" s="66">
        <f>C28*1.2</f>
        <v>487.2</v>
      </c>
      <c r="E28" s="66"/>
      <c r="F28" s="66">
        <v>7800000</v>
      </c>
      <c r="G28" s="68">
        <f t="shared" ref="G28:G34" si="0">F28/C28</f>
        <v>19211.822660098522</v>
      </c>
      <c r="H28" s="69">
        <f>F28/D28</f>
        <v>16009.852216748768</v>
      </c>
      <c r="I28" s="69" t="e">
        <f t="shared" ref="I28:I34" si="1">F28/B28</f>
        <v>#DIV/0!</v>
      </c>
      <c r="J28" s="67">
        <f>B28/C28</f>
        <v>0</v>
      </c>
      <c r="K28" s="18"/>
    </row>
    <row r="29" spans="1:15" ht="17.25" x14ac:dyDescent="0.3">
      <c r="B29" s="66"/>
      <c r="C29" s="66">
        <v>425</v>
      </c>
      <c r="D29" s="66">
        <f>C29*1.2</f>
        <v>510</v>
      </c>
      <c r="E29" s="66"/>
      <c r="F29" s="66">
        <v>8700000</v>
      </c>
      <c r="G29" s="68">
        <f t="shared" si="0"/>
        <v>20470.588235294119</v>
      </c>
      <c r="H29" s="69">
        <f>F29/D29</f>
        <v>17058.823529411766</v>
      </c>
      <c r="I29" s="69" t="e">
        <f t="shared" si="1"/>
        <v>#DIV/0!</v>
      </c>
      <c r="J29" s="67">
        <f>B29/C29</f>
        <v>0</v>
      </c>
      <c r="K29" s="18"/>
    </row>
    <row r="30" spans="1:15" x14ac:dyDescent="0.25">
      <c r="B30" s="66"/>
      <c r="C30" s="66">
        <v>401</v>
      </c>
      <c r="D30" s="66">
        <f>C30*1.2</f>
        <v>481.2</v>
      </c>
      <c r="E30" s="66"/>
      <c r="F30" s="66">
        <v>8700000</v>
      </c>
      <c r="G30" s="68">
        <f t="shared" si="0"/>
        <v>21695.760598503741</v>
      </c>
      <c r="H30" s="69">
        <f t="shared" ref="H30:H34" si="2">F30/D30</f>
        <v>18079.800498753117</v>
      </c>
      <c r="I30" s="69" t="e">
        <f t="shared" si="1"/>
        <v>#DIV/0!</v>
      </c>
      <c r="J30" s="67">
        <f t="shared" ref="J30:J33" si="3">D30/C30</f>
        <v>1.2</v>
      </c>
    </row>
    <row r="31" spans="1:15" x14ac:dyDescent="0.25">
      <c r="B31" s="66"/>
      <c r="C31" s="66">
        <v>290</v>
      </c>
      <c r="D31" s="66">
        <f>C31*1.2</f>
        <v>348</v>
      </c>
      <c r="E31" s="66"/>
      <c r="F31" s="68">
        <v>6200000</v>
      </c>
      <c r="G31" s="68">
        <f t="shared" si="0"/>
        <v>21379.310344827587</v>
      </c>
      <c r="H31" s="69">
        <f t="shared" si="2"/>
        <v>17816.091954022988</v>
      </c>
      <c r="I31" s="69" t="e">
        <f t="shared" si="1"/>
        <v>#DIV/0!</v>
      </c>
      <c r="J31" s="67">
        <f t="shared" si="3"/>
        <v>1.2</v>
      </c>
    </row>
    <row r="32" spans="1:15" x14ac:dyDescent="0.25">
      <c r="B32" s="66"/>
      <c r="C32" s="66">
        <v>430</v>
      </c>
      <c r="D32" s="66">
        <f>C32*1.2</f>
        <v>516</v>
      </c>
      <c r="E32" s="66"/>
      <c r="F32" s="68">
        <v>9900000</v>
      </c>
      <c r="G32" s="68">
        <f t="shared" si="0"/>
        <v>23023.255813953489</v>
      </c>
      <c r="H32" s="69">
        <f t="shared" si="2"/>
        <v>19186.046511627908</v>
      </c>
      <c r="I32" s="69" t="e">
        <f t="shared" si="1"/>
        <v>#DIV/0!</v>
      </c>
      <c r="J32" s="67">
        <f t="shared" si="3"/>
        <v>1.2</v>
      </c>
    </row>
    <row r="33" spans="1:10" x14ac:dyDescent="0.25">
      <c r="B33" s="66"/>
      <c r="C33" s="66"/>
      <c r="D33" s="66">
        <v>401</v>
      </c>
      <c r="E33" s="66"/>
      <c r="F33" s="68">
        <v>9000000</v>
      </c>
      <c r="G33" s="68" t="e">
        <f t="shared" si="0"/>
        <v>#DIV/0!</v>
      </c>
      <c r="H33" s="69">
        <f t="shared" si="2"/>
        <v>22443.890274314213</v>
      </c>
      <c r="I33" s="69" t="e">
        <f t="shared" si="1"/>
        <v>#DIV/0!</v>
      </c>
      <c r="J33" s="67" t="e">
        <f t="shared" si="3"/>
        <v>#DIV/0!</v>
      </c>
    </row>
    <row r="34" spans="1:10" x14ac:dyDescent="0.25">
      <c r="B34" s="29"/>
      <c r="C34" s="29"/>
      <c r="D34" s="29"/>
      <c r="E34" s="29"/>
      <c r="F34" s="29"/>
      <c r="G34" s="38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</row>
    <row r="35" spans="1:10" x14ac:dyDescent="0.25">
      <c r="B35" s="11" t="s">
        <v>22</v>
      </c>
    </row>
    <row r="36" spans="1:10" x14ac:dyDescent="0.25">
      <c r="B36" s="70">
        <f>75.84*10.764</f>
        <v>816.34176000000002</v>
      </c>
      <c r="C36" s="70">
        <v>12511000</v>
      </c>
      <c r="D36" s="70">
        <f t="shared" ref="D36:D41" si="4">C36/B36</f>
        <v>15325.68908394445</v>
      </c>
      <c r="E36" s="71">
        <f>B15/D36</f>
        <v>1.2177918981504277</v>
      </c>
      <c r="F36" s="29"/>
      <c r="G36" s="38"/>
      <c r="H36" s="13"/>
      <c r="I36" s="14"/>
      <c r="J36" s="13"/>
    </row>
    <row r="37" spans="1:10" x14ac:dyDescent="0.25">
      <c r="B37" s="66">
        <f>25*10.764</f>
        <v>269.09999999999997</v>
      </c>
      <c r="C37" s="66">
        <v>4700000</v>
      </c>
      <c r="D37" s="66">
        <f t="shared" si="4"/>
        <v>17465.626161278338</v>
      </c>
      <c r="E37" s="68">
        <f>B15/D37</f>
        <v>1.0685846489361701</v>
      </c>
      <c r="F37" s="29"/>
      <c r="G37" s="38"/>
      <c r="H37" s="13"/>
      <c r="I37" s="14"/>
      <c r="J37" s="13"/>
    </row>
    <row r="38" spans="1:10" x14ac:dyDescent="0.25">
      <c r="B38" s="66">
        <f>51*10.764</f>
        <v>548.96399999999994</v>
      </c>
      <c r="C38" s="66">
        <v>9500000</v>
      </c>
      <c r="D38" s="66">
        <f t="shared" si="4"/>
        <v>17305.324210695057</v>
      </c>
      <c r="E38" s="68">
        <f>B15/D38</f>
        <v>1.0784831172631577</v>
      </c>
      <c r="F38" s="29"/>
      <c r="G38" s="38"/>
      <c r="H38" s="13"/>
      <c r="I38" s="13"/>
      <c r="J38" s="13"/>
    </row>
    <row r="39" spans="1:10" ht="15.75" x14ac:dyDescent="0.25">
      <c r="A39" s="39"/>
      <c r="B39" s="29"/>
      <c r="C39" s="29"/>
      <c r="D39" s="29" t="e">
        <f t="shared" si="4"/>
        <v>#DIV/0!</v>
      </c>
      <c r="E39" s="38" t="e">
        <f>B15/D39</f>
        <v>#DIV/0!</v>
      </c>
      <c r="F39" s="29"/>
      <c r="G39" s="38"/>
      <c r="H39" s="13"/>
      <c r="I39" s="13"/>
      <c r="J39" s="13"/>
    </row>
    <row r="40" spans="1:10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38"/>
      <c r="H40" s="13"/>
      <c r="I40" s="13"/>
      <c r="J40" s="13"/>
    </row>
    <row r="41" spans="1:10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29"/>
      <c r="H41" s="13"/>
      <c r="I41" s="13"/>
      <c r="J41" s="13"/>
    </row>
    <row r="42" spans="1:10" ht="15.75" x14ac:dyDescent="0.25">
      <c r="A42" s="39"/>
    </row>
    <row r="43" spans="1:10" ht="15.75" x14ac:dyDescent="0.25">
      <c r="A43" s="39"/>
    </row>
    <row r="44" spans="1:10" ht="15.75" x14ac:dyDescent="0.25">
      <c r="A44" s="39"/>
    </row>
    <row r="45" spans="1:10" ht="15.75" x14ac:dyDescent="0.25">
      <c r="A45" s="39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2025-02-20T10:00:24Z</dcterms:modified>
</cp:coreProperties>
</file>