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SARB Churchgate\Henz Dairy &amp; Food Products Pvt. Ltd\"/>
    </mc:Choice>
  </mc:AlternateContent>
  <xr:revisionPtr revIDLastSave="0" documentId="13_ncr:1_{0E4DF155-D138-4E7E-9032-8D361F71910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  <sheet name="Sheet6" sheetId="6" r:id="rId6"/>
    <sheet name="Sheet7" sheetId="7" r:id="rId7"/>
    <sheet name="Sheet8" sheetId="8" r:id="rId8"/>
    <sheet name="Sheet9" sheetId="9" r:id="rId9"/>
    <sheet name="Sheet10" sheetId="10" r:id="rId10"/>
    <sheet name="Sheet11" sheetId="11" r:id="rId11"/>
    <sheet name="Sheet12" sheetId="12" r:id="rId12"/>
    <sheet name="Sheet13" sheetId="13" r:id="rId13"/>
    <sheet name="Sheet14" sheetId="14" r:id="rId1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3" i="1" l="1"/>
  <c r="O4" i="1"/>
  <c r="P4" i="1" s="1"/>
  <c r="Q4" i="1" s="1"/>
  <c r="T4" i="1" s="1"/>
  <c r="N4" i="1"/>
  <c r="O3" i="1"/>
  <c r="P3" i="1" s="1"/>
  <c r="N3" i="1"/>
  <c r="O2" i="1"/>
  <c r="P2" i="1" s="1"/>
  <c r="Q2" i="1" s="1"/>
  <c r="T2" i="1" s="1"/>
  <c r="N2" i="1"/>
  <c r="T3" i="1" l="1"/>
  <c r="I2" i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N5" i="1"/>
  <c r="O5" i="1" s="1"/>
  <c r="P5" i="1" s="1"/>
  <c r="R5" i="1" s="1"/>
  <c r="T5" i="1" s="1"/>
  <c r="N6" i="1"/>
  <c r="O6" i="1" s="1"/>
  <c r="P6" i="1" s="1"/>
  <c r="R6" i="1" s="1"/>
  <c r="T6" i="1" s="1"/>
  <c r="N7" i="1"/>
  <c r="O7" i="1" s="1"/>
  <c r="P7" i="1" s="1"/>
  <c r="Q7" i="1" s="1"/>
  <c r="T7" i="1" s="1"/>
  <c r="N8" i="1"/>
  <c r="O8" i="1" s="1"/>
  <c r="P8" i="1" s="1"/>
  <c r="Q8" i="1" s="1"/>
  <c r="T8" i="1" s="1"/>
  <c r="N9" i="1"/>
  <c r="O9" i="1" s="1"/>
  <c r="P9" i="1" s="1"/>
  <c r="Q9" i="1" s="1"/>
  <c r="T9" i="1" s="1"/>
  <c r="N10" i="1"/>
  <c r="O10" i="1" s="1"/>
  <c r="P10" i="1" s="1"/>
  <c r="Q10" i="1" s="1"/>
  <c r="T10" i="1" s="1"/>
  <c r="N11" i="1"/>
  <c r="O11" i="1" s="1"/>
  <c r="P11" i="1" s="1"/>
  <c r="Q11" i="1" s="1"/>
  <c r="T11" i="1" s="1"/>
  <c r="N12" i="1"/>
  <c r="O12" i="1" s="1"/>
  <c r="N13" i="1"/>
  <c r="O13" i="1"/>
  <c r="P13" i="1" s="1"/>
  <c r="Q13" i="1" s="1"/>
  <c r="T13" i="1" s="1"/>
  <c r="N14" i="1"/>
  <c r="O14" i="1"/>
  <c r="P14" i="1" s="1"/>
  <c r="Q14" i="1" s="1"/>
  <c r="T14" i="1" s="1"/>
  <c r="N15" i="1"/>
  <c r="O15" i="1" s="1"/>
  <c r="P15" i="1" s="1"/>
  <c r="Q15" i="1" s="1"/>
  <c r="R15" i="1" s="1"/>
  <c r="T15" i="1" s="1"/>
  <c r="N16" i="1"/>
  <c r="O16" i="1" s="1"/>
  <c r="P16" i="1" s="1"/>
  <c r="Q16" i="1" s="1"/>
  <c r="R16" i="1" s="1"/>
  <c r="T16" i="1" s="1"/>
  <c r="N17" i="1"/>
  <c r="O17" i="1"/>
  <c r="P17" i="1" s="1"/>
  <c r="Q17" i="1" s="1"/>
  <c r="R17" i="1" s="1"/>
  <c r="T17" i="1" s="1"/>
  <c r="N18" i="1"/>
  <c r="O18" i="1" s="1"/>
  <c r="P18" i="1" s="1"/>
  <c r="Q18" i="1" s="1"/>
  <c r="R18" i="1" s="1"/>
  <c r="T18" i="1" s="1"/>
  <c r="Q12" i="1" l="1"/>
  <c r="T12" i="1" s="1"/>
  <c r="P12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B1" i="1"/>
  <c r="G2" i="1" l="1"/>
  <c r="H2" i="1"/>
  <c r="G3" i="1"/>
  <c r="H3" i="1"/>
  <c r="G4" i="1"/>
  <c r="H4" i="1"/>
  <c r="G5" i="1"/>
  <c r="H5" i="1"/>
  <c r="G6" i="1"/>
  <c r="H6" i="1"/>
  <c r="G7" i="1"/>
  <c r="H7" i="1"/>
  <c r="G8" i="1"/>
  <c r="H8" i="1"/>
  <c r="G9" i="1"/>
  <c r="H9" i="1"/>
  <c r="G10" i="1"/>
  <c r="H10" i="1"/>
  <c r="G11" i="1"/>
  <c r="H11" i="1"/>
  <c r="G12" i="1"/>
  <c r="H12" i="1"/>
  <c r="G13" i="1"/>
  <c r="H13" i="1"/>
  <c r="G14" i="1"/>
  <c r="H14" i="1"/>
  <c r="G15" i="1"/>
  <c r="H15" i="1"/>
  <c r="G16" i="1"/>
  <c r="H16" i="1"/>
  <c r="G17" i="1"/>
  <c r="H17" i="1"/>
  <c r="G18" i="1"/>
  <c r="H18" i="1"/>
  <c r="A2" i="1"/>
  <c r="D2" i="1"/>
  <c r="A3" i="1"/>
  <c r="D3" i="1"/>
  <c r="A4" i="1"/>
  <c r="D4" i="1"/>
  <c r="A5" i="1"/>
  <c r="D5" i="1"/>
  <c r="A6" i="1"/>
  <c r="D6" i="1"/>
  <c r="A7" i="1"/>
  <c r="D7" i="1"/>
  <c r="A8" i="1"/>
  <c r="D8" i="1"/>
  <c r="A9" i="1"/>
  <c r="D9" i="1"/>
  <c r="A10" i="1"/>
  <c r="D10" i="1"/>
  <c r="A11" i="1"/>
  <c r="D11" i="1"/>
  <c r="A12" i="1"/>
  <c r="D12" i="1"/>
  <c r="A13" i="1"/>
  <c r="D13" i="1"/>
  <c r="A14" i="1"/>
  <c r="D14" i="1"/>
  <c r="A15" i="1"/>
  <c r="D15" i="1"/>
  <c r="A16" i="1"/>
  <c r="D16" i="1"/>
  <c r="A17" i="1"/>
  <c r="D17" i="1"/>
  <c r="A18" i="1"/>
  <c r="D18" i="1"/>
  <c r="E10" i="1" l="1"/>
  <c r="F10" i="1" s="1"/>
  <c r="E8" i="1"/>
  <c r="F8" i="1" s="1"/>
  <c r="C8" i="1"/>
  <c r="E16" i="1"/>
  <c r="F16" i="1" s="1"/>
  <c r="C16" i="1"/>
  <c r="E3" i="1"/>
  <c r="F3" i="1" s="1"/>
  <c r="C3" i="1"/>
  <c r="E4" i="1"/>
  <c r="F4" i="1" s="1"/>
  <c r="C4" i="1"/>
  <c r="E6" i="1"/>
  <c r="F6" i="1" s="1"/>
  <c r="C6" i="1"/>
  <c r="E9" i="1"/>
  <c r="F9" i="1" s="1"/>
  <c r="C9" i="1"/>
  <c r="E11" i="1"/>
  <c r="F11" i="1" s="1"/>
  <c r="C11" i="1"/>
  <c r="E12" i="1"/>
  <c r="F12" i="1" s="1"/>
  <c r="C12" i="1"/>
  <c r="E14" i="1"/>
  <c r="F14" i="1" s="1"/>
  <c r="C14" i="1"/>
  <c r="E17" i="1"/>
  <c r="F17" i="1" s="1"/>
  <c r="C17" i="1"/>
  <c r="E2" i="1"/>
  <c r="F2" i="1" s="1"/>
  <c r="C2" i="1"/>
  <c r="E5" i="1"/>
  <c r="F5" i="1" s="1"/>
  <c r="C5" i="1"/>
  <c r="E7" i="1"/>
  <c r="F7" i="1" s="1"/>
  <c r="C7" i="1"/>
  <c r="C10" i="1"/>
  <c r="E13" i="1"/>
  <c r="F13" i="1" s="1"/>
  <c r="C13" i="1"/>
  <c r="E15" i="1"/>
  <c r="F15" i="1" s="1"/>
  <c r="C15" i="1"/>
  <c r="E18" i="1"/>
  <c r="F18" i="1" s="1"/>
  <c r="C18" i="1"/>
</calcChain>
</file>

<file path=xl/sharedStrings.xml><?xml version="1.0" encoding="utf-8"?>
<sst xmlns="http://schemas.openxmlformats.org/spreadsheetml/2006/main" count="37" uniqueCount="26">
  <si>
    <t>Sr. No.</t>
  </si>
  <si>
    <t>Value</t>
  </si>
  <si>
    <t xml:space="preserve">Sr. No. </t>
  </si>
  <si>
    <t>Land in Acre</t>
  </si>
  <si>
    <t>Land in Guntha</t>
  </si>
  <si>
    <t>Land in Sq. Ft.</t>
  </si>
  <si>
    <t>Land in Sq. M.</t>
  </si>
  <si>
    <t>Rate</t>
  </si>
  <si>
    <t xml:space="preserve">Village </t>
  </si>
  <si>
    <t>Distance</t>
  </si>
  <si>
    <t>Type</t>
  </si>
  <si>
    <t>Land area in Sq. M.</t>
  </si>
  <si>
    <t>Rate on Sq. M.</t>
  </si>
  <si>
    <t>Rate on Sq. Ft.</t>
  </si>
  <si>
    <t>Land in Hector</t>
  </si>
  <si>
    <t>Land in Sq. Yard</t>
  </si>
  <si>
    <t>Date</t>
  </si>
  <si>
    <t xml:space="preserve"> Land and Building No. Ground Floor, Plot No. A-729, T.T.C Industrial Area, MIDC, Village - Mahape, Taluka - Thane,</t>
  </si>
  <si>
    <t>LB</t>
  </si>
  <si>
    <t>19.11.24</t>
  </si>
  <si>
    <t>24.10.24</t>
  </si>
  <si>
    <t>02.07.24</t>
  </si>
  <si>
    <t>30.03.24</t>
  </si>
  <si>
    <t>29.03.24</t>
  </si>
  <si>
    <t>05.02.24</t>
  </si>
  <si>
    <t>20.12.23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</si>
</sst>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0"/>
    <numFmt numFmtId="165" formatCode="0.0000000000000"/>
    <numFmt numFmtId="166" formatCode="0.00000000000000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2" fontId="0" fillId="0" borderId="0" xfId="0" applyNumberFormat="1"/>
    <xf numFmtId="0" fontId="1" fillId="0" borderId="0" xfId="0" applyFont="1"/>
    <xf numFmtId="0" fontId="0" fillId="2" borderId="0" xfId="0" applyFill="1"/>
    <xf numFmtId="0" fontId="0" fillId="3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104775</xdr:colOff>
      <xdr:row>24</xdr:row>
      <xdr:rowOff>180975</xdr:rowOff>
    </xdr:from>
    <xdr:to>
      <xdr:col>12</xdr:col>
      <xdr:colOff>115180</xdr:colOff>
      <xdr:row>37</xdr:row>
      <xdr:rowOff>133689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8033B3-56AC-4B2E-B73F-D6272B178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66925" y="4943475"/>
          <a:ext cx="6306430" cy="2429214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37</xdr:row>
      <xdr:rowOff>114300</xdr:rowOff>
    </xdr:from>
    <xdr:to>
      <xdr:col>10</xdr:col>
      <xdr:colOff>105531</xdr:colOff>
      <xdr:row>70</xdr:row>
      <xdr:rowOff>105651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10E7654-9894-49CC-96D9-8AD2D0234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24025" y="7353300"/>
          <a:ext cx="5420481" cy="6277851"/>
        </a:xfrm>
        <a:prstGeom prst="rect">
          <a:avLst/>
        </a:prstGeom>
      </xdr:spPr>
    </xdr:pic>
    <xdr:clientData/>
  </xdr:twoCellAnchor>
  <xdr:twoCellAnchor editAs="oneCell">
    <xdr:from>
      <xdr:col>11</xdr:col>
      <xdr:colOff>123825</xdr:colOff>
      <xdr:row>27</xdr:row>
      <xdr:rowOff>152400</xdr:rowOff>
    </xdr:from>
    <xdr:to>
      <xdr:col>17</xdr:col>
      <xdr:colOff>705470</xdr:colOff>
      <xdr:row>52</xdr:row>
      <xdr:rowOff>134012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F56AB31-249A-4A26-A2C6-5DCF0E59B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72400" y="5486400"/>
          <a:ext cx="4439270" cy="4744112"/>
        </a:xfrm>
        <a:prstGeom prst="rect">
          <a:avLst/>
        </a:prstGeom>
      </xdr:spPr>
    </xdr:pic>
    <xdr:clientData/>
  </xdr:twoCellAnchor>
  <xdr:twoCellAnchor editAs="oneCell">
    <xdr:from>
      <xdr:col>10</xdr:col>
      <xdr:colOff>600074</xdr:colOff>
      <xdr:row>54</xdr:row>
      <xdr:rowOff>105863</xdr:rowOff>
    </xdr:from>
    <xdr:to>
      <xdr:col>19</xdr:col>
      <xdr:colOff>29808</xdr:colOff>
      <xdr:row>76</xdr:row>
      <xdr:rowOff>96215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34E4F9-9254-4948-AAF8-E86690B7B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39049" y="10583363"/>
          <a:ext cx="5344759" cy="4181352"/>
        </a:xfrm>
        <a:prstGeom prst="rect">
          <a:avLst/>
        </a:prstGeom>
      </xdr:spPr>
    </xdr:pic>
    <xdr:clientData/>
  </xdr:twoCellAnchor>
  <xdr:twoCellAnchor editAs="oneCell">
    <xdr:from>
      <xdr:col>10</xdr:col>
      <xdr:colOff>600075</xdr:colOff>
      <xdr:row>77</xdr:row>
      <xdr:rowOff>42610</xdr:rowOff>
    </xdr:from>
    <xdr:to>
      <xdr:col>20</xdr:col>
      <xdr:colOff>248953</xdr:colOff>
      <xdr:row>104</xdr:row>
      <xdr:rowOff>77293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818E645-DF57-45DA-82AB-235B061B5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639050" y="14901610"/>
          <a:ext cx="6173503" cy="517818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43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01952F-696F-4662-82B4-E84E80CB87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83534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45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A1891F-E724-4720-8BB2-C2E7CD183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85820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44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A43EE0-4D90-49D1-A102-5A6C938FB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85248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49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1EAEA9-CC27-484C-8F62-E4A4B51C5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4678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44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C0C197-A735-4C32-B96E-A53A25A98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8553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410823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AEF293-FC9F-4535-AA2A-11CE814F4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45223" cy="8649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363192</xdr:colOff>
      <xdr:row>44</xdr:row>
      <xdr:rowOff>77381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B37A3C0-3ABE-4AE0-B637-AF5EE1435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97592" cy="8459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429876</xdr:colOff>
      <xdr:row>39</xdr:row>
      <xdr:rowOff>105827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89365F0-C6C7-45F8-AAAE-7B40439BA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64276" cy="753532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477508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87E7A8-2243-4AF3-B213-BCC09CC1C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11908" cy="8668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391771</xdr:colOff>
      <xdr:row>44</xdr:row>
      <xdr:rowOff>153591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06EF45-36C4-4681-948B-AC43A444A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26171" cy="853559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429876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CC103D-CFDC-480A-9E3C-C5E8266AB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64276" cy="86689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44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24FEDB-F932-4547-A097-4ECF9831A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83534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48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A89907-4EB4-468A-A088-0258F7203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2106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20"/>
  <sheetViews>
    <sheetView tabSelected="1" topLeftCell="D1" workbookViewId="0">
      <selection activeCell="W22" sqref="W22"/>
    </sheetView>
  </sheetViews>
  <sheetFormatPr defaultRowHeight="15" x14ac:dyDescent="0.25"/>
  <cols>
    <col min="3" max="3" width="11.140625" bestFit="1" customWidth="1"/>
    <col min="4" max="4" width="12.5703125" bestFit="1" customWidth="1"/>
    <col min="5" max="6" width="12.5703125" customWidth="1"/>
    <col min="9" max="9" width="11" bestFit="1" customWidth="1"/>
    <col min="14" max="14" width="11.7109375" customWidth="1"/>
    <col min="17" max="17" width="9.5703125" bestFit="1" customWidth="1"/>
    <col min="18" max="18" width="11.7109375" customWidth="1"/>
    <col min="19" max="19" width="10" bestFit="1" customWidth="1"/>
    <col min="26" max="26" width="20.85546875" bestFit="1" customWidth="1"/>
    <col min="27" max="27" width="12.5703125" bestFit="1" customWidth="1"/>
    <col min="28" max="28" width="9.5703125" bestFit="1" customWidth="1"/>
    <col min="30" max="30" width="19.85546875" bestFit="1" customWidth="1"/>
  </cols>
  <sheetData>
    <row r="1" spans="1:30" s="1" customFormat="1" ht="30" x14ac:dyDescent="0.25">
      <c r="A1" s="1" t="s">
        <v>0</v>
      </c>
      <c r="B1" s="1" t="str">
        <f>L1</f>
        <v>Date</v>
      </c>
      <c r="C1" s="1" t="s">
        <v>11</v>
      </c>
      <c r="D1" s="1" t="s">
        <v>1</v>
      </c>
      <c r="E1" s="1" t="s">
        <v>12</v>
      </c>
      <c r="F1" s="1" t="s">
        <v>13</v>
      </c>
      <c r="G1" s="1" t="s">
        <v>10</v>
      </c>
      <c r="H1" s="1" t="s">
        <v>8</v>
      </c>
      <c r="I1" s="1" t="s">
        <v>9</v>
      </c>
      <c r="K1" s="1" t="s">
        <v>2</v>
      </c>
      <c r="L1" s="1" t="s">
        <v>16</v>
      </c>
      <c r="M1" s="1" t="s">
        <v>14</v>
      </c>
      <c r="N1" s="1" t="s">
        <v>3</v>
      </c>
      <c r="O1" s="1" t="s">
        <v>4</v>
      </c>
      <c r="P1" s="1" t="s">
        <v>15</v>
      </c>
      <c r="Q1" s="1" t="s">
        <v>5</v>
      </c>
      <c r="R1" s="1" t="s">
        <v>6</v>
      </c>
      <c r="S1" s="1" t="s">
        <v>1</v>
      </c>
      <c r="T1" s="1" t="s">
        <v>7</v>
      </c>
      <c r="U1" s="1" t="s">
        <v>10</v>
      </c>
      <c r="V1" s="1" t="s">
        <v>8</v>
      </c>
      <c r="W1" s="1" t="s">
        <v>9</v>
      </c>
    </row>
    <row r="2" spans="1:30" x14ac:dyDescent="0.25">
      <c r="A2">
        <f t="shared" ref="A2:A18" si="0">K2</f>
        <v>0</v>
      </c>
      <c r="B2" s="1">
        <f t="shared" ref="B2:B18" si="1">L2</f>
        <v>0</v>
      </c>
      <c r="C2" s="2">
        <f t="shared" ref="C2:C18" si="2">R2</f>
        <v>5000</v>
      </c>
      <c r="D2">
        <f t="shared" ref="D2:D18" si="3">S2</f>
        <v>265000000</v>
      </c>
      <c r="E2">
        <f t="shared" ref="E2:E18" si="4">T2</f>
        <v>53000</v>
      </c>
      <c r="F2">
        <f t="shared" ref="F2:F18" si="5">ROUND((E2/10.764),0)</f>
        <v>4924</v>
      </c>
      <c r="G2" t="str">
        <f t="shared" ref="G2:G18" si="6">U2</f>
        <v>LB</v>
      </c>
      <c r="H2">
        <f t="shared" ref="H2:H18" si="7">V2</f>
        <v>0</v>
      </c>
      <c r="I2">
        <f t="shared" ref="I2:I18" si="8">W2</f>
        <v>0</v>
      </c>
      <c r="M2" s="6">
        <v>0</v>
      </c>
      <c r="N2" s="6">
        <f t="shared" ref="N2:N4" si="9">M2*2.47107605477881</f>
        <v>0</v>
      </c>
      <c r="O2" s="6">
        <f t="shared" ref="O2:O4" si="10">N2*40.0001976870614</f>
        <v>0</v>
      </c>
      <c r="P2" s="6">
        <f t="shared" ref="P2:P4" si="11">O2*121.0167464</f>
        <v>0</v>
      </c>
      <c r="Q2" s="6">
        <f t="shared" ref="Q2:Q4" si="12">P2*8.99870078651798</f>
        <v>0</v>
      </c>
      <c r="R2" s="2">
        <v>5000</v>
      </c>
      <c r="S2">
        <v>265000000</v>
      </c>
      <c r="T2" s="9">
        <f t="shared" ref="T2:T4" si="13">ROUND((S2/R2),0)</f>
        <v>53000</v>
      </c>
      <c r="U2" t="s">
        <v>18</v>
      </c>
    </row>
    <row r="3" spans="1:30" x14ac:dyDescent="0.25">
      <c r="A3">
        <f t="shared" si="0"/>
        <v>0</v>
      </c>
      <c r="B3" s="1">
        <f t="shared" si="1"/>
        <v>0</v>
      </c>
      <c r="C3" s="2">
        <f t="shared" si="2"/>
        <v>800</v>
      </c>
      <c r="D3">
        <f t="shared" si="3"/>
        <v>90000000</v>
      </c>
      <c r="E3">
        <f t="shared" si="4"/>
        <v>112500</v>
      </c>
      <c r="F3">
        <f t="shared" si="5"/>
        <v>10452</v>
      </c>
      <c r="G3">
        <f t="shared" si="6"/>
        <v>0</v>
      </c>
      <c r="H3">
        <f t="shared" si="7"/>
        <v>0</v>
      </c>
      <c r="I3">
        <f t="shared" si="8"/>
        <v>0</v>
      </c>
      <c r="M3" s="6">
        <v>0</v>
      </c>
      <c r="N3" s="6">
        <f t="shared" si="9"/>
        <v>0</v>
      </c>
      <c r="O3" s="6">
        <f t="shared" si="10"/>
        <v>0</v>
      </c>
      <c r="P3" s="6">
        <f t="shared" si="11"/>
        <v>0</v>
      </c>
      <c r="Q3" s="6">
        <f t="shared" si="12"/>
        <v>0</v>
      </c>
      <c r="R3" s="2">
        <v>800</v>
      </c>
      <c r="S3">
        <v>90000000</v>
      </c>
      <c r="T3">
        <f t="shared" si="13"/>
        <v>112500</v>
      </c>
    </row>
    <row r="4" spans="1:30" x14ac:dyDescent="0.25">
      <c r="A4">
        <f t="shared" si="0"/>
        <v>0</v>
      </c>
      <c r="B4" s="1">
        <f t="shared" si="1"/>
        <v>0</v>
      </c>
      <c r="C4" s="2">
        <f t="shared" si="2"/>
        <v>600</v>
      </c>
      <c r="D4">
        <f t="shared" si="3"/>
        <v>55000000</v>
      </c>
      <c r="E4">
        <f t="shared" si="4"/>
        <v>91667</v>
      </c>
      <c r="F4">
        <f t="shared" si="5"/>
        <v>8516</v>
      </c>
      <c r="G4">
        <f t="shared" si="6"/>
        <v>0</v>
      </c>
      <c r="H4">
        <f t="shared" si="7"/>
        <v>0</v>
      </c>
      <c r="I4">
        <f t="shared" si="8"/>
        <v>0</v>
      </c>
      <c r="M4" s="6">
        <v>0</v>
      </c>
      <c r="N4" s="6">
        <f t="shared" si="9"/>
        <v>0</v>
      </c>
      <c r="O4" s="6">
        <f t="shared" si="10"/>
        <v>0</v>
      </c>
      <c r="P4" s="6">
        <f t="shared" si="11"/>
        <v>0</v>
      </c>
      <c r="Q4" s="6">
        <f t="shared" si="12"/>
        <v>0</v>
      </c>
      <c r="R4" s="2">
        <v>600</v>
      </c>
      <c r="S4">
        <v>55000000</v>
      </c>
      <c r="T4">
        <f t="shared" si="13"/>
        <v>91667</v>
      </c>
    </row>
    <row r="5" spans="1:30" x14ac:dyDescent="0.25">
      <c r="A5">
        <f t="shared" si="0"/>
        <v>0</v>
      </c>
      <c r="B5" s="1">
        <f t="shared" si="1"/>
        <v>0</v>
      </c>
      <c r="C5" s="2">
        <f t="shared" si="2"/>
        <v>603.86473429951695</v>
      </c>
      <c r="D5">
        <f t="shared" si="3"/>
        <v>70000000</v>
      </c>
      <c r="E5">
        <f t="shared" si="4"/>
        <v>115920</v>
      </c>
      <c r="F5">
        <f t="shared" si="5"/>
        <v>10769</v>
      </c>
      <c r="G5">
        <f t="shared" si="6"/>
        <v>0</v>
      </c>
      <c r="H5">
        <f t="shared" si="7"/>
        <v>0</v>
      </c>
      <c r="I5">
        <f t="shared" si="8"/>
        <v>0</v>
      </c>
      <c r="M5" s="6">
        <v>0</v>
      </c>
      <c r="N5" s="6">
        <f t="shared" ref="N5:N18" si="14">M5*2.47107605477881</f>
        <v>0</v>
      </c>
      <c r="O5" s="6">
        <f t="shared" ref="O5:O18" si="15">N5*40.0001976870614</f>
        <v>0</v>
      </c>
      <c r="P5" s="6">
        <f t="shared" ref="P5:P18" si="16">O5*121.0167464</f>
        <v>0</v>
      </c>
      <c r="Q5" s="6">
        <v>6500</v>
      </c>
      <c r="R5" s="2">
        <f t="shared" ref="R5:R18" si="17">Q5/10.764</f>
        <v>603.86473429951695</v>
      </c>
      <c r="S5">
        <v>70000000</v>
      </c>
      <c r="T5">
        <f t="shared" ref="T5:T18" si="18">ROUND((S5/R5),0)</f>
        <v>115920</v>
      </c>
      <c r="AB5" s="3"/>
    </row>
    <row r="6" spans="1:30" x14ac:dyDescent="0.25">
      <c r="A6">
        <f t="shared" si="0"/>
        <v>0</v>
      </c>
      <c r="B6" s="1">
        <f t="shared" si="1"/>
        <v>0</v>
      </c>
      <c r="C6" s="2">
        <f t="shared" si="2"/>
        <v>743.21813452248239</v>
      </c>
      <c r="D6">
        <f t="shared" si="3"/>
        <v>60000000</v>
      </c>
      <c r="E6">
        <f t="shared" si="4"/>
        <v>80730</v>
      </c>
      <c r="F6">
        <f t="shared" si="5"/>
        <v>7500</v>
      </c>
      <c r="G6" t="str">
        <f t="shared" si="6"/>
        <v>LB</v>
      </c>
      <c r="H6">
        <f t="shared" si="7"/>
        <v>0</v>
      </c>
      <c r="I6">
        <f t="shared" si="8"/>
        <v>0</v>
      </c>
      <c r="M6" s="6">
        <v>0</v>
      </c>
      <c r="N6" s="6">
        <f t="shared" si="14"/>
        <v>0</v>
      </c>
      <c r="O6" s="6">
        <f t="shared" si="15"/>
        <v>0</v>
      </c>
      <c r="P6" s="6">
        <f t="shared" si="16"/>
        <v>0</v>
      </c>
      <c r="Q6" s="6">
        <v>8000</v>
      </c>
      <c r="R6" s="2">
        <f t="shared" si="17"/>
        <v>743.21813452248239</v>
      </c>
      <c r="S6">
        <v>60000000</v>
      </c>
      <c r="T6" s="8">
        <f t="shared" si="18"/>
        <v>80730</v>
      </c>
      <c r="U6" t="s">
        <v>18</v>
      </c>
    </row>
    <row r="7" spans="1:30" x14ac:dyDescent="0.25">
      <c r="A7">
        <f t="shared" si="0"/>
        <v>0</v>
      </c>
      <c r="B7" s="1">
        <f t="shared" si="1"/>
        <v>0</v>
      </c>
      <c r="C7" s="2">
        <f t="shared" si="2"/>
        <v>200</v>
      </c>
      <c r="D7">
        <f t="shared" si="3"/>
        <v>10000000</v>
      </c>
      <c r="E7">
        <f t="shared" si="4"/>
        <v>50000</v>
      </c>
      <c r="F7">
        <f t="shared" si="5"/>
        <v>4645</v>
      </c>
      <c r="G7">
        <f t="shared" si="6"/>
        <v>0</v>
      </c>
      <c r="H7">
        <f t="shared" si="7"/>
        <v>0</v>
      </c>
      <c r="I7">
        <f t="shared" si="8"/>
        <v>0</v>
      </c>
      <c r="M7" s="6">
        <v>0</v>
      </c>
      <c r="N7" s="6">
        <f t="shared" si="14"/>
        <v>0</v>
      </c>
      <c r="O7" s="6">
        <f t="shared" si="15"/>
        <v>0</v>
      </c>
      <c r="P7" s="6">
        <f t="shared" si="16"/>
        <v>0</v>
      </c>
      <c r="Q7" s="6">
        <f t="shared" ref="Q7:Q18" si="19">P7*8.99870078651798</f>
        <v>0</v>
      </c>
      <c r="R7" s="2">
        <v>200</v>
      </c>
      <c r="S7">
        <v>10000000</v>
      </c>
      <c r="T7" s="8">
        <f t="shared" si="18"/>
        <v>50000</v>
      </c>
      <c r="AA7" s="3"/>
    </row>
    <row r="8" spans="1:30" x14ac:dyDescent="0.25">
      <c r="A8">
        <f t="shared" si="0"/>
        <v>0</v>
      </c>
      <c r="B8" s="1">
        <f t="shared" si="1"/>
        <v>0</v>
      </c>
      <c r="C8" s="2">
        <f t="shared" si="2"/>
        <v>10500</v>
      </c>
      <c r="D8">
        <f t="shared" si="3"/>
        <v>940000000</v>
      </c>
      <c r="E8">
        <f t="shared" si="4"/>
        <v>89524</v>
      </c>
      <c r="F8">
        <f t="shared" si="5"/>
        <v>8317</v>
      </c>
      <c r="G8" t="str">
        <f t="shared" si="6"/>
        <v>LB</v>
      </c>
      <c r="H8" t="str">
        <f t="shared" si="7"/>
        <v>19.11.24</v>
      </c>
      <c r="I8">
        <f t="shared" si="8"/>
        <v>0</v>
      </c>
      <c r="M8" s="6">
        <v>0</v>
      </c>
      <c r="N8" s="6">
        <f t="shared" si="14"/>
        <v>0</v>
      </c>
      <c r="O8" s="6">
        <f t="shared" si="15"/>
        <v>0</v>
      </c>
      <c r="P8" s="6">
        <f t="shared" si="16"/>
        <v>0</v>
      </c>
      <c r="Q8" s="6">
        <f t="shared" si="19"/>
        <v>0</v>
      </c>
      <c r="R8" s="2">
        <v>10500</v>
      </c>
      <c r="S8">
        <v>940000000</v>
      </c>
      <c r="T8">
        <f t="shared" si="18"/>
        <v>89524</v>
      </c>
      <c r="U8" t="s">
        <v>18</v>
      </c>
      <c r="V8" t="s">
        <v>19</v>
      </c>
      <c r="Z8" s="5"/>
    </row>
    <row r="9" spans="1:30" x14ac:dyDescent="0.25">
      <c r="A9">
        <f t="shared" si="0"/>
        <v>0</v>
      </c>
      <c r="B9" s="1">
        <f t="shared" si="1"/>
        <v>0</v>
      </c>
      <c r="C9" s="2">
        <f t="shared" si="2"/>
        <v>1000</v>
      </c>
      <c r="D9">
        <f t="shared" si="3"/>
        <v>80000000</v>
      </c>
      <c r="E9">
        <f t="shared" si="4"/>
        <v>80000</v>
      </c>
      <c r="F9">
        <f t="shared" si="5"/>
        <v>7432</v>
      </c>
      <c r="G9" t="str">
        <f t="shared" si="6"/>
        <v>LB</v>
      </c>
      <c r="H9" t="str">
        <f t="shared" si="7"/>
        <v>24.10.24</v>
      </c>
      <c r="I9">
        <f t="shared" si="8"/>
        <v>0</v>
      </c>
      <c r="M9" s="6">
        <v>0</v>
      </c>
      <c r="N9" s="6">
        <f t="shared" si="14"/>
        <v>0</v>
      </c>
      <c r="O9" s="6">
        <f t="shared" si="15"/>
        <v>0</v>
      </c>
      <c r="P9" s="6">
        <f t="shared" si="16"/>
        <v>0</v>
      </c>
      <c r="Q9" s="6">
        <f t="shared" si="19"/>
        <v>0</v>
      </c>
      <c r="R9" s="2">
        <v>1000</v>
      </c>
      <c r="S9">
        <v>80000000</v>
      </c>
      <c r="T9" s="8">
        <f t="shared" si="18"/>
        <v>80000</v>
      </c>
      <c r="U9" t="s">
        <v>18</v>
      </c>
      <c r="V9" t="s">
        <v>20</v>
      </c>
    </row>
    <row r="10" spans="1:30" x14ac:dyDescent="0.25">
      <c r="A10">
        <f t="shared" si="0"/>
        <v>0</v>
      </c>
      <c r="B10" s="1">
        <f t="shared" si="1"/>
        <v>0</v>
      </c>
      <c r="C10" s="2">
        <f t="shared" si="2"/>
        <v>1180</v>
      </c>
      <c r="D10">
        <f t="shared" si="3"/>
        <v>80000000</v>
      </c>
      <c r="E10">
        <f t="shared" si="4"/>
        <v>67797</v>
      </c>
      <c r="F10">
        <f t="shared" si="5"/>
        <v>6298</v>
      </c>
      <c r="G10" t="str">
        <f t="shared" si="6"/>
        <v>LB</v>
      </c>
      <c r="H10" t="str">
        <f t="shared" si="7"/>
        <v>02.07.24</v>
      </c>
      <c r="I10">
        <f t="shared" si="8"/>
        <v>0</v>
      </c>
      <c r="M10" s="6">
        <v>0</v>
      </c>
      <c r="N10" s="6">
        <f t="shared" si="14"/>
        <v>0</v>
      </c>
      <c r="O10" s="6">
        <f t="shared" si="15"/>
        <v>0</v>
      </c>
      <c r="P10" s="6">
        <f t="shared" si="16"/>
        <v>0</v>
      </c>
      <c r="Q10" s="6">
        <f t="shared" si="19"/>
        <v>0</v>
      </c>
      <c r="R10" s="2">
        <v>1180</v>
      </c>
      <c r="S10">
        <v>80000000</v>
      </c>
      <c r="T10" s="9">
        <f t="shared" si="18"/>
        <v>67797</v>
      </c>
      <c r="U10" t="s">
        <v>18</v>
      </c>
      <c r="V10" t="s">
        <v>21</v>
      </c>
    </row>
    <row r="11" spans="1:30" x14ac:dyDescent="0.25">
      <c r="A11">
        <f t="shared" si="0"/>
        <v>0</v>
      </c>
      <c r="B11" s="1">
        <f t="shared" si="1"/>
        <v>0</v>
      </c>
      <c r="C11" s="2">
        <f t="shared" si="2"/>
        <v>10125</v>
      </c>
      <c r="D11">
        <f t="shared" si="3"/>
        <v>675400000</v>
      </c>
      <c r="E11">
        <f t="shared" si="4"/>
        <v>66706</v>
      </c>
      <c r="F11">
        <f t="shared" si="5"/>
        <v>6197</v>
      </c>
      <c r="G11">
        <f t="shared" si="6"/>
        <v>0</v>
      </c>
      <c r="H11" t="str">
        <f t="shared" si="7"/>
        <v>30.03.24</v>
      </c>
      <c r="I11">
        <f t="shared" si="8"/>
        <v>0</v>
      </c>
      <c r="M11" s="6">
        <v>0</v>
      </c>
      <c r="N11" s="6">
        <f t="shared" si="14"/>
        <v>0</v>
      </c>
      <c r="O11" s="6">
        <f t="shared" si="15"/>
        <v>0</v>
      </c>
      <c r="P11" s="6">
        <f t="shared" si="16"/>
        <v>0</v>
      </c>
      <c r="Q11" s="6">
        <f t="shared" si="19"/>
        <v>0</v>
      </c>
      <c r="R11" s="2">
        <v>10125</v>
      </c>
      <c r="S11">
        <v>675400000</v>
      </c>
      <c r="T11">
        <f t="shared" si="18"/>
        <v>66706</v>
      </c>
      <c r="V11" t="s">
        <v>22</v>
      </c>
      <c r="Z11" s="4"/>
      <c r="AD11" s="4"/>
    </row>
    <row r="12" spans="1:30" x14ac:dyDescent="0.25">
      <c r="A12">
        <f t="shared" si="0"/>
        <v>0</v>
      </c>
      <c r="B12" s="1">
        <f t="shared" si="1"/>
        <v>0</v>
      </c>
      <c r="C12" s="2">
        <f t="shared" si="2"/>
        <v>908</v>
      </c>
      <c r="D12">
        <f t="shared" si="3"/>
        <v>100000000</v>
      </c>
      <c r="E12">
        <f t="shared" si="4"/>
        <v>110132</v>
      </c>
      <c r="F12">
        <f t="shared" si="5"/>
        <v>10232</v>
      </c>
      <c r="G12" t="str">
        <f t="shared" si="6"/>
        <v>LB</v>
      </c>
      <c r="H12" t="str">
        <f t="shared" si="7"/>
        <v>29.03.24</v>
      </c>
      <c r="I12">
        <f t="shared" si="8"/>
        <v>0</v>
      </c>
      <c r="M12" s="6">
        <v>0</v>
      </c>
      <c r="N12" s="6">
        <f t="shared" si="14"/>
        <v>0</v>
      </c>
      <c r="O12" s="6">
        <f t="shared" si="15"/>
        <v>0</v>
      </c>
      <c r="P12" s="6">
        <f t="shared" si="16"/>
        <v>0</v>
      </c>
      <c r="Q12" s="6">
        <f t="shared" si="19"/>
        <v>0</v>
      </c>
      <c r="R12" s="2">
        <v>908</v>
      </c>
      <c r="S12">
        <v>100000000</v>
      </c>
      <c r="T12">
        <f t="shared" si="18"/>
        <v>110132</v>
      </c>
      <c r="U12" t="s">
        <v>18</v>
      </c>
      <c r="V12" t="s">
        <v>23</v>
      </c>
    </row>
    <row r="13" spans="1:30" x14ac:dyDescent="0.25">
      <c r="A13">
        <f t="shared" si="0"/>
        <v>0</v>
      </c>
      <c r="B13" s="1">
        <f t="shared" si="1"/>
        <v>0</v>
      </c>
      <c r="C13" s="2">
        <f t="shared" si="2"/>
        <v>100</v>
      </c>
      <c r="D13">
        <f t="shared" si="3"/>
        <v>7500000</v>
      </c>
      <c r="E13">
        <f t="shared" si="4"/>
        <v>75000</v>
      </c>
      <c r="F13">
        <f t="shared" si="5"/>
        <v>6968</v>
      </c>
      <c r="G13" t="str">
        <f t="shared" si="6"/>
        <v>LB</v>
      </c>
      <c r="H13" t="str">
        <f t="shared" si="7"/>
        <v>05.02.24</v>
      </c>
      <c r="I13">
        <f t="shared" si="8"/>
        <v>0</v>
      </c>
      <c r="M13" s="6">
        <v>0</v>
      </c>
      <c r="N13" s="6">
        <f t="shared" si="14"/>
        <v>0</v>
      </c>
      <c r="O13" s="6">
        <f t="shared" si="15"/>
        <v>0</v>
      </c>
      <c r="P13" s="6">
        <f t="shared" si="16"/>
        <v>0</v>
      </c>
      <c r="Q13" s="6">
        <f t="shared" si="19"/>
        <v>0</v>
      </c>
      <c r="R13" s="2">
        <v>100</v>
      </c>
      <c r="S13">
        <v>7500000</v>
      </c>
      <c r="T13" s="8">
        <f t="shared" si="18"/>
        <v>75000</v>
      </c>
      <c r="U13" t="s">
        <v>18</v>
      </c>
      <c r="V13" t="s">
        <v>24</v>
      </c>
    </row>
    <row r="14" spans="1:30" x14ac:dyDescent="0.25">
      <c r="A14">
        <f t="shared" si="0"/>
        <v>0</v>
      </c>
      <c r="B14" s="1">
        <f t="shared" si="1"/>
        <v>0</v>
      </c>
      <c r="C14" s="2">
        <f t="shared" si="2"/>
        <v>800</v>
      </c>
      <c r="D14">
        <f t="shared" si="3"/>
        <v>52100000</v>
      </c>
      <c r="E14">
        <f t="shared" si="4"/>
        <v>65125</v>
      </c>
      <c r="F14">
        <f t="shared" si="5"/>
        <v>6050</v>
      </c>
      <c r="G14" t="str">
        <f t="shared" si="6"/>
        <v>LB</v>
      </c>
      <c r="H14" t="str">
        <f t="shared" si="7"/>
        <v>20.12.23</v>
      </c>
      <c r="I14">
        <f t="shared" si="8"/>
        <v>0</v>
      </c>
      <c r="M14" s="6">
        <v>0</v>
      </c>
      <c r="N14" s="6">
        <f t="shared" si="14"/>
        <v>0</v>
      </c>
      <c r="O14" s="6">
        <f t="shared" si="15"/>
        <v>0</v>
      </c>
      <c r="P14" s="6">
        <f t="shared" si="16"/>
        <v>0</v>
      </c>
      <c r="Q14" s="6">
        <f t="shared" si="19"/>
        <v>0</v>
      </c>
      <c r="R14" s="2">
        <v>800</v>
      </c>
      <c r="S14">
        <v>52100000</v>
      </c>
      <c r="T14" s="9">
        <f t="shared" si="18"/>
        <v>65125</v>
      </c>
      <c r="U14" t="s">
        <v>18</v>
      </c>
      <c r="V14" t="s">
        <v>25</v>
      </c>
    </row>
    <row r="15" spans="1:30" x14ac:dyDescent="0.25">
      <c r="A15">
        <f t="shared" si="0"/>
        <v>0</v>
      </c>
      <c r="B15" s="1">
        <f t="shared" si="1"/>
        <v>0</v>
      </c>
      <c r="C15" s="2">
        <f t="shared" si="2"/>
        <v>0</v>
      </c>
      <c r="D15">
        <f t="shared" si="3"/>
        <v>0</v>
      </c>
      <c r="E15" t="e">
        <f t="shared" si="4"/>
        <v>#DIV/0!</v>
      </c>
      <c r="F15" t="e">
        <f t="shared" si="5"/>
        <v>#DIV/0!</v>
      </c>
      <c r="G15">
        <f t="shared" si="6"/>
        <v>0</v>
      </c>
      <c r="H15">
        <f t="shared" si="7"/>
        <v>0</v>
      </c>
      <c r="I15">
        <f t="shared" si="8"/>
        <v>0</v>
      </c>
      <c r="M15" s="6">
        <v>0</v>
      </c>
      <c r="N15" s="6">
        <f t="shared" si="14"/>
        <v>0</v>
      </c>
      <c r="O15" s="6">
        <f t="shared" si="15"/>
        <v>0</v>
      </c>
      <c r="P15" s="6">
        <f t="shared" si="16"/>
        <v>0</v>
      </c>
      <c r="Q15" s="6">
        <f t="shared" si="19"/>
        <v>0</v>
      </c>
      <c r="R15" s="2">
        <f t="shared" si="17"/>
        <v>0</v>
      </c>
      <c r="S15">
        <v>0</v>
      </c>
      <c r="T15" t="e">
        <f t="shared" si="18"/>
        <v>#DIV/0!</v>
      </c>
    </row>
    <row r="16" spans="1:30" x14ac:dyDescent="0.25">
      <c r="A16">
        <f t="shared" si="0"/>
        <v>0</v>
      </c>
      <c r="B16" s="1">
        <f t="shared" si="1"/>
        <v>0</v>
      </c>
      <c r="C16" s="2">
        <f t="shared" si="2"/>
        <v>0</v>
      </c>
      <c r="D16">
        <f t="shared" si="3"/>
        <v>0</v>
      </c>
      <c r="E16" t="e">
        <f t="shared" si="4"/>
        <v>#DIV/0!</v>
      </c>
      <c r="F16" t="e">
        <f t="shared" si="5"/>
        <v>#DIV/0!</v>
      </c>
      <c r="G16">
        <f t="shared" si="6"/>
        <v>0</v>
      </c>
      <c r="H16">
        <f t="shared" si="7"/>
        <v>0</v>
      </c>
      <c r="I16">
        <f t="shared" si="8"/>
        <v>0</v>
      </c>
      <c r="M16" s="6">
        <v>0</v>
      </c>
      <c r="N16" s="6">
        <f t="shared" si="14"/>
        <v>0</v>
      </c>
      <c r="O16" s="6">
        <f t="shared" si="15"/>
        <v>0</v>
      </c>
      <c r="P16" s="6">
        <f t="shared" si="16"/>
        <v>0</v>
      </c>
      <c r="Q16" s="6">
        <f t="shared" si="19"/>
        <v>0</v>
      </c>
      <c r="R16" s="2">
        <f t="shared" si="17"/>
        <v>0</v>
      </c>
      <c r="S16">
        <v>0</v>
      </c>
      <c r="T16" t="e">
        <f t="shared" si="18"/>
        <v>#DIV/0!</v>
      </c>
    </row>
    <row r="17" spans="1:30" x14ac:dyDescent="0.25">
      <c r="A17">
        <f t="shared" si="0"/>
        <v>0</v>
      </c>
      <c r="B17" s="1">
        <f t="shared" si="1"/>
        <v>0</v>
      </c>
      <c r="C17" s="2">
        <f t="shared" si="2"/>
        <v>0</v>
      </c>
      <c r="D17">
        <f t="shared" si="3"/>
        <v>0</v>
      </c>
      <c r="E17" t="e">
        <f t="shared" si="4"/>
        <v>#DIV/0!</v>
      </c>
      <c r="F17" t="e">
        <f t="shared" si="5"/>
        <v>#DIV/0!</v>
      </c>
      <c r="G17">
        <f t="shared" si="6"/>
        <v>0</v>
      </c>
      <c r="H17">
        <f t="shared" si="7"/>
        <v>0</v>
      </c>
      <c r="I17">
        <f t="shared" si="8"/>
        <v>0</v>
      </c>
      <c r="M17" s="6">
        <v>0</v>
      </c>
      <c r="N17" s="6">
        <f t="shared" si="14"/>
        <v>0</v>
      </c>
      <c r="O17" s="6">
        <f t="shared" si="15"/>
        <v>0</v>
      </c>
      <c r="P17" s="6">
        <f t="shared" si="16"/>
        <v>0</v>
      </c>
      <c r="Q17" s="6">
        <f t="shared" si="19"/>
        <v>0</v>
      </c>
      <c r="R17" s="2">
        <f t="shared" si="17"/>
        <v>0</v>
      </c>
      <c r="S17">
        <v>0</v>
      </c>
      <c r="T17" t="e">
        <f t="shared" si="18"/>
        <v>#DIV/0!</v>
      </c>
    </row>
    <row r="18" spans="1:30" x14ac:dyDescent="0.25">
      <c r="A18">
        <f t="shared" si="0"/>
        <v>0</v>
      </c>
      <c r="B18" s="1">
        <f t="shared" si="1"/>
        <v>0</v>
      </c>
      <c r="C18" s="2">
        <f t="shared" si="2"/>
        <v>0</v>
      </c>
      <c r="D18">
        <f t="shared" si="3"/>
        <v>0</v>
      </c>
      <c r="E18" t="e">
        <f t="shared" si="4"/>
        <v>#DIV/0!</v>
      </c>
      <c r="F18" t="e">
        <f t="shared" si="5"/>
        <v>#DIV/0!</v>
      </c>
      <c r="G18">
        <f t="shared" si="6"/>
        <v>0</v>
      </c>
      <c r="H18">
        <f t="shared" si="7"/>
        <v>0</v>
      </c>
      <c r="I18">
        <f t="shared" si="8"/>
        <v>0</v>
      </c>
      <c r="M18" s="6">
        <v>0</v>
      </c>
      <c r="N18" s="6">
        <f t="shared" si="14"/>
        <v>0</v>
      </c>
      <c r="O18" s="6">
        <f t="shared" si="15"/>
        <v>0</v>
      </c>
      <c r="P18" s="6">
        <f t="shared" si="16"/>
        <v>0</v>
      </c>
      <c r="Q18" s="6">
        <f t="shared" si="19"/>
        <v>0</v>
      </c>
      <c r="R18" s="2">
        <f t="shared" si="17"/>
        <v>0</v>
      </c>
      <c r="S18">
        <v>0</v>
      </c>
      <c r="T18" t="e">
        <f t="shared" si="18"/>
        <v>#DIV/0!</v>
      </c>
    </row>
    <row r="19" spans="1:30" x14ac:dyDescent="0.25">
      <c r="AA19" s="3"/>
    </row>
    <row r="20" spans="1:30" x14ac:dyDescent="0.25">
      <c r="H20" t="s">
        <v>17</v>
      </c>
      <c r="AD20" s="5"/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625A93-A0BE-47D8-A1EB-0F9AAE06877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32658-5EFC-4E68-B198-C99EBBB6A84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5E6932-50A2-4284-957C-69A1CB73928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6B5B0-DD06-4332-8669-598BC730A9E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213E2-7D5E-462C-9DD1-187EFBEBC50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AD8A3-8AAB-44F4-8B41-BE5D5B114A43}">
  <dimension ref="A1"/>
  <sheetViews>
    <sheetView workbookViewId="0">
      <selection activeCell="S24" sqref="S2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95B47-A5BF-45FF-8075-B9D8867CEE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3118F-F974-4C60-A343-8B4E148331A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62EAE-8587-4CC1-AFAA-8B87BC98280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D685F-C639-4756-9179-01A9021E032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4A249-F707-4432-AF16-7BA06ACD933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16C51-F3B6-4141-9A53-8392251D0AEA}">
  <dimension ref="B2"/>
  <sheetViews>
    <sheetView workbookViewId="0">
      <selection activeCell="B2" sqref="B2"/>
    </sheetView>
  </sheetViews>
  <sheetFormatPr defaultRowHeight="15" x14ac:dyDescent="0.25"/>
  <sheetData>
    <row r="2" spans="2:2" x14ac:dyDescent="0.25">
      <c r="B2" s="7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120F6-E189-42B6-BB75-2003FD1EAE24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dcterms:created xsi:type="dcterms:W3CDTF">2018-02-17T10:36:41Z</dcterms:created>
  <dcterms:modified xsi:type="dcterms:W3CDTF">2025-01-01T11:31:26Z</dcterms:modified>
</cp:coreProperties>
</file>