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Kalyan\Umesh Madhukar Rathod\"/>
    </mc:Choice>
  </mc:AlternateContent>
  <xr:revisionPtr revIDLastSave="0" documentId="13_ncr:1_{3976D7D7-A42A-4DD9-97C4-E5E0A683D6F9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4" l="1"/>
  <c r="G29" i="4"/>
  <c r="Q3" i="4"/>
  <c r="C12" i="25" l="1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<sst xmlns="http://schemas.openxmlformats.org/spreadsheetml/2006/main" count="130" uniqueCount="88">
  <si>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</si>
  <si>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</si>
  <si>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</si>
  <si>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</si>
  <si>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</si>
  <si>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</si>
  <si>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</si>
  <si>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</si>
  <si>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</si>
  <si>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</si>
  <si>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</si>
  <si>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</si>
  <si>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</si>
  <si>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</si>
  <si>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</si>
  <si>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</si>
  <si>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</si>
  <si>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</si>
  <si>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</si>
  <si>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</si>
  <si>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</si>
  <si>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</si>
  <si>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</si>
  <si>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</si>
  <si>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</si>
  <si>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</si>
  <si>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</si>
  <si>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</si>
  <si>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</si>
  <si>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</si>
  <si>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</si>
  <si>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</si>
  <si>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</si>
  <si>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</si>
  <si>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</si>
  <si>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</si>
  <si>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</si>
  <si>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</si>
  <si>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</si>
  <si>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</si>
  <si>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</si>
  <si>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</si>
  <si>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</si>
  <si>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</si>
  <si>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</si>
  <si>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</si>
  <si>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</si>
  <si>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</si>
  <si>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</si>
  <si>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</si>
  <si>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</si>
  <si>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</si>
  <si>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</si>
  <si>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</si>
  <si>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</si>
  <si>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</si>
  <si>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</si>
  <si>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</si>
  <si>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</si>
  <si>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</si>
  <si>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</si>
  <si>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</si>
  <si>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</si>
  <si>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</si>
  <si>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</si>
  <si>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</si>
  <si>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</si>
  <si>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</si>
  <si>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</si>
  <si>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</si>
  <si>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</si>
  <si>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</si>
  <si>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</si>
  <si>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</si>
  <si>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</si>
  <si>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</si>
  <si>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</si>
  <si>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</si>
  <si>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</si>
  <si>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</si>
  <si>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</si>
  <si>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</si>
  <si>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</si>
  <si>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</si>
  <si>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22.03.2016</t>
  </si>
  <si>
    <t>IGR-18.02.24</t>
  </si>
  <si>
    <t>IGR-13.06.23</t>
  </si>
  <si>
    <t>IGR-05.04.23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</si>
</sst>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1" fillId="0" borderId="0" xfId="0" applyFont="1"/>
    <xf numFmtId="0" fontId="11" fillId="5" borderId="9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6949E5-A653-4CE6-98E0-F035D9911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6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5C8CBC-C4C7-491E-808D-5B1FB64C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924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6702DE-E881-4C0B-A798-04488C9F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58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B6" sqref="B6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6000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3500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2024</v>
      </c>
    </row>
    <row r="8" spans="1:4" x14ac:dyDescent="0.25">
      <c r="A8" s="13" t="s">
        <v>18</v>
      </c>
      <c r="B8" s="20">
        <f>B9-B7</f>
        <v>60</v>
      </c>
      <c r="C8" s="20">
        <v>2024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3500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6000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415</v>
      </c>
      <c r="C18" s="20"/>
    </row>
    <row r="19" spans="1:4" x14ac:dyDescent="0.25">
      <c r="A19" s="13" t="s">
        <v>73</v>
      </c>
      <c r="B19" s="24">
        <f>B18*B16</f>
        <v>2490000</v>
      </c>
      <c r="C19" s="65"/>
      <c r="D19" s="58"/>
    </row>
    <row r="20" spans="1:4" x14ac:dyDescent="0.25">
      <c r="A20" s="13" t="s">
        <v>24</v>
      </c>
      <c r="B20" s="25">
        <f>B19*98%</f>
        <v>2440200</v>
      </c>
      <c r="C20" s="24"/>
      <c r="D20" s="58"/>
    </row>
    <row r="21" spans="1:4" x14ac:dyDescent="0.25">
      <c r="A21" s="13" t="s">
        <v>25</v>
      </c>
      <c r="B21" s="25">
        <f>B19*80%</f>
        <v>1992000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1037500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5187.5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H31" sqref="H3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402</v>
      </c>
      <c r="C2" s="4">
        <f t="shared" ref="C2:C16" si="1">B2*1.2</f>
        <v>482.4</v>
      </c>
      <c r="D2" s="4">
        <f t="shared" ref="D2:D16" si="2">C2*1.2</f>
        <v>578.88</v>
      </c>
      <c r="E2" s="5">
        <f t="shared" ref="E2:E16" si="3">R2</f>
        <v>2100000</v>
      </c>
      <c r="F2" s="4">
        <f t="shared" ref="F2:F15" si="4">ROUND((E2/B2),0)</f>
        <v>5224</v>
      </c>
      <c r="G2" s="4">
        <f t="shared" ref="G2:G15" si="5">ROUND((E2/C2),0)</f>
        <v>4353</v>
      </c>
      <c r="H2" s="4">
        <f t="shared" ref="H2:H15" si="6">ROUND((E2/D2),0)</f>
        <v>3628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402</v>
      </c>
      <c r="R2" s="67">
        <v>2100000</v>
      </c>
      <c r="S2" s="2" t="s">
        <v>85</v>
      </c>
    </row>
    <row r="3" spans="1:19" x14ac:dyDescent="0.25">
      <c r="A3" s="4">
        <v>2</v>
      </c>
      <c r="B3" s="4">
        <f t="shared" si="0"/>
        <v>405.91043999999999</v>
      </c>
      <c r="C3" s="4">
        <f t="shared" si="1"/>
        <v>487.09252799999996</v>
      </c>
      <c r="D3" s="4">
        <f t="shared" si="2"/>
        <v>584.51103359999991</v>
      </c>
      <c r="E3" s="5">
        <f t="shared" si="3"/>
        <v>2800000</v>
      </c>
      <c r="F3" s="4">
        <f t="shared" si="4"/>
        <v>6898</v>
      </c>
      <c r="G3" s="4">
        <f t="shared" si="5"/>
        <v>5748</v>
      </c>
      <c r="H3" s="4">
        <f t="shared" si="6"/>
        <v>4790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37.71*10.764</f>
        <v>405.91043999999999</v>
      </c>
      <c r="R3" s="68">
        <v>2800000</v>
      </c>
      <c r="S3" s="2" t="s">
        <v>86</v>
      </c>
    </row>
    <row r="4" spans="1:19" x14ac:dyDescent="0.25">
      <c r="A4" s="4">
        <v>3</v>
      </c>
      <c r="B4" s="4">
        <f t="shared" si="0"/>
        <v>419</v>
      </c>
      <c r="C4" s="4">
        <f t="shared" si="1"/>
        <v>502.79999999999995</v>
      </c>
      <c r="D4" s="4">
        <f t="shared" si="2"/>
        <v>603.3599999999999</v>
      </c>
      <c r="E4" s="5">
        <f t="shared" si="3"/>
        <v>2400000</v>
      </c>
      <c r="F4" s="4">
        <f t="shared" si="4"/>
        <v>5728</v>
      </c>
      <c r="G4" s="4">
        <f t="shared" si="5"/>
        <v>4773</v>
      </c>
      <c r="H4" s="4">
        <f t="shared" si="6"/>
        <v>3978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419</v>
      </c>
      <c r="R4" s="68">
        <v>2400000</v>
      </c>
      <c r="S4" s="2" t="s">
        <v>87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 t="s">
        <v>84</v>
      </c>
      <c r="F28" s="45" t="s">
        <v>83</v>
      </c>
      <c r="G28" s="45">
        <v>415</v>
      </c>
    </row>
    <row r="29" spans="1:19" s="9" customFormat="1" x14ac:dyDescent="0.25">
      <c r="C29" s="60" t="s">
        <v>1</v>
      </c>
      <c r="D29" s="60">
        <v>1578000</v>
      </c>
      <c r="F29" s="45" t="s">
        <v>71</v>
      </c>
      <c r="G29" s="45">
        <f>G28*1.1</f>
        <v>456.50000000000006</v>
      </c>
      <c r="H29" s="9">
        <f>G29/G28</f>
        <v>1.1000000000000001</v>
      </c>
    </row>
    <row r="30" spans="1:19" s="9" customFormat="1" x14ac:dyDescent="0.25">
      <c r="F30" s="45" t="s">
        <v>72</v>
      </c>
      <c r="G30" s="45">
        <v>6000</v>
      </c>
    </row>
    <row r="31" spans="1:19" s="9" customFormat="1" x14ac:dyDescent="0.25">
      <c r="C31" s="63"/>
      <c r="D31" s="63"/>
      <c r="F31" s="63" t="s">
        <v>73</v>
      </c>
      <c r="G31" s="63">
        <f>G28*G30</f>
        <v>2490000</v>
      </c>
      <c r="H31" s="9">
        <f>G31/D29</f>
        <v>1.5779467680608366</v>
      </c>
    </row>
    <row r="32" spans="1:19" s="9" customFormat="1" x14ac:dyDescent="0.25">
      <c r="C32" s="63"/>
      <c r="D32" s="63"/>
      <c r="F32" s="63" t="s">
        <v>24</v>
      </c>
      <c r="G32" s="63">
        <f>G31*90%</f>
        <v>2241000</v>
      </c>
    </row>
    <row r="33" spans="3:7" s="9" customFormat="1" x14ac:dyDescent="0.25">
      <c r="C33" s="63"/>
      <c r="D33" s="63"/>
      <c r="F33" s="63" t="s">
        <v>25</v>
      </c>
      <c r="G33" s="63">
        <f>G31*80%</f>
        <v>1992000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2024-12-30T12:22:14Z</dcterms:modified>
</cp:coreProperties>
</file>