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Zaveri Bazar\Manojkumar Jogaram\"/>
    </mc:Choice>
  </mc:AlternateContent>
  <xr:revisionPtr revIDLastSave="0" documentId="13_ncr:1_{F56D181F-8059-4520-9301-A580E2F6B94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11" i="4" l="1"/>
  <c r="Q2" i="4"/>
  <c r="Q6" i="4"/>
  <c r="Q7" i="4"/>
  <c r="Q8" i="4"/>
  <c r="Q11" i="4"/>
  <c r="Q36" i="4"/>
  <c r="Q34" i="4"/>
  <c r="Q26" i="4"/>
  <c r="Q27" i="4"/>
  <c r="Q28" i="4"/>
  <c r="Q29" i="4"/>
  <c r="Q30" i="4"/>
  <c r="Q31" i="4"/>
  <c r="Q32" i="4"/>
  <c r="Q33" i="4"/>
  <c r="Q25" i="4"/>
  <c r="Q24" i="4"/>
  <c r="I20" i="4"/>
  <c r="I29" i="4"/>
  <c r="J18" i="4"/>
  <c r="P6" i="4" l="1"/>
  <c r="P5" i="4"/>
  <c r="P4" i="4"/>
  <c r="P3" i="4"/>
  <c r="Q12" i="4" l="1"/>
  <c r="P12" i="4"/>
  <c r="P11" i="4"/>
  <c r="Q10" i="4"/>
  <c r="P9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<sst xmlns="http://schemas.openxmlformats.org/spreadsheetml/2006/main" count="27" uniqueCount="24">
  <si>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</si>
  <si>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</si>
  <si>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</si>
  <si>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</si>
  <si>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</si>
  <si>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</si>
  <si>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</si>
  <si>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</si>
  <si>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</si>
  <si>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</si>
  <si>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</si>
  <si>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</si>
  <si>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</si>
  <si>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</si>
  <si>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rate</t>
  </si>
  <si>
    <t>fmv</t>
  </si>
  <si>
    <t>Residential Flat No. 102, 1st Floor, Building No 3, Jewel Height, Plot No. 2, Village - Sonivali, Taluka - Ambernath</t>
  </si>
  <si>
    <t>agreement - 25.02.22</t>
  </si>
  <si>
    <t>av</t>
  </si>
  <si>
    <t>sd</t>
  </si>
  <si>
    <t>rd</t>
  </si>
  <si>
    <t>mca</t>
  </si>
  <si>
    <t>ls - 25 to 28 lakhs</t>
  </si>
  <si>
    <t>16.12.24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</si>
</sst>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544192</xdr:colOff>
      <xdr:row>47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D88383-143B-475A-AF9D-7809EDD7D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78592" cy="86308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50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5016A9-663D-4154-ADDF-24606DF73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439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582297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C3D604-3172-4025-BAAF-01F7578DF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116697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544192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D440D8-7CDC-4D57-8C18-00DC10B2C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78592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553718</xdr:colOff>
      <xdr:row>48</xdr:row>
      <xdr:rowOff>1203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88B55C-2558-4C52-8039-1B3D169AE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88118" cy="8621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29855</xdr:colOff>
      <xdr:row>52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EC6D15-613A-4F9D-B5F5-92C139ACD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173855" cy="8602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372718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39088E-59AE-4B81-B9C2-CACBA8E56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07118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467981</xdr:colOff>
      <xdr:row>46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A4C923-CA54-422D-91B1-2454221D3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9002381" cy="8707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6FE1C0-B787-425E-8C21-339BEA675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499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A9F534-0ED0-4A69-843D-2A20D0CEC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40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R22" sqref="R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529.16666666666674</v>
      </c>
      <c r="C2" s="4">
        <f>B2*1.2</f>
        <v>635.00000000000011</v>
      </c>
      <c r="D2" s="4">
        <f t="shared" ref="D2:D13" si="2">C2*1.2</f>
        <v>762.00000000000011</v>
      </c>
      <c r="E2" s="5">
        <f t="shared" ref="E2:E13" si="3">R2</f>
        <v>2800000</v>
      </c>
      <c r="F2" s="10">
        <f t="shared" ref="F2:F13" si="4">ROUND((E2/B2),0)</f>
        <v>5291</v>
      </c>
      <c r="G2" s="10">
        <f t="shared" ref="G2:G13" si="5">ROUND((E2/C2),0)</f>
        <v>4409</v>
      </c>
      <c r="H2" s="10">
        <f t="shared" ref="H2:H13" si="6">ROUND((E2/D2),0)</f>
        <v>3675</v>
      </c>
      <c r="I2" s="4" t="e">
        <f>#REF!</f>
        <v>#REF!</v>
      </c>
      <c r="J2" s="4">
        <f t="shared" ref="J2:J13" si="7">S2</f>
        <v>0</v>
      </c>
      <c r="O2">
        <v>635</v>
      </c>
      <c r="P2">
        <v>635</v>
      </c>
      <c r="Q2">
        <f>P2/1.2</f>
        <v>529.16666666666674</v>
      </c>
      <c r="R2" s="2">
        <v>2800000</v>
      </c>
      <c r="S2" s="8"/>
      <c r="T2" s="8"/>
    </row>
    <row r="3" spans="1:20" x14ac:dyDescent="0.25">
      <c r="A3" s="4">
        <f t="shared" si="0"/>
        <v>0</v>
      </c>
      <c r="B3" s="4">
        <f t="shared" si="1"/>
        <v>675</v>
      </c>
      <c r="C3" s="4">
        <f t="shared" ref="C3:C15" si="8">B3*1.2</f>
        <v>810</v>
      </c>
      <c r="D3" s="4">
        <f t="shared" si="2"/>
        <v>972</v>
      </c>
      <c r="E3" s="5">
        <f t="shared" si="3"/>
        <v>3500000</v>
      </c>
      <c r="F3" s="10">
        <f t="shared" si="4"/>
        <v>5185</v>
      </c>
      <c r="G3" s="10">
        <f t="shared" si="5"/>
        <v>4321</v>
      </c>
      <c r="H3" s="10">
        <f t="shared" si="6"/>
        <v>3601</v>
      </c>
      <c r="I3" s="4" t="e">
        <f>#REF!</f>
        <v>#REF!</v>
      </c>
      <c r="J3" s="4">
        <f t="shared" si="7"/>
        <v>0</v>
      </c>
      <c r="O3">
        <v>0</v>
      </c>
      <c r="P3">
        <f t="shared" ref="P2:P8" si="9">O3/1.2</f>
        <v>0</v>
      </c>
      <c r="Q3">
        <v>675</v>
      </c>
      <c r="R3" s="2">
        <v>3500000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466</v>
      </c>
      <c r="C4" s="4">
        <f t="shared" si="8"/>
        <v>559.19999999999993</v>
      </c>
      <c r="D4" s="4">
        <f t="shared" si="2"/>
        <v>671.03999999999985</v>
      </c>
      <c r="E4" s="5">
        <f t="shared" si="3"/>
        <v>2650000</v>
      </c>
      <c r="F4" s="10">
        <f t="shared" si="4"/>
        <v>5687</v>
      </c>
      <c r="G4" s="10">
        <f t="shared" si="5"/>
        <v>4739</v>
      </c>
      <c r="H4" s="10">
        <f t="shared" si="6"/>
        <v>3949</v>
      </c>
      <c r="I4" s="4" t="e">
        <f>#REF!</f>
        <v>#REF!</v>
      </c>
      <c r="J4" s="4">
        <f t="shared" si="7"/>
        <v>0</v>
      </c>
      <c r="O4">
        <v>0</v>
      </c>
      <c r="P4">
        <f t="shared" si="9"/>
        <v>0</v>
      </c>
      <c r="Q4">
        <v>466</v>
      </c>
      <c r="R4" s="2">
        <v>2650000</v>
      </c>
      <c r="S4" s="8"/>
      <c r="T4" s="8"/>
    </row>
    <row r="5" spans="1:20" x14ac:dyDescent="0.25">
      <c r="A5" s="4">
        <f t="shared" si="0"/>
        <v>0</v>
      </c>
      <c r="B5" s="4">
        <f t="shared" si="1"/>
        <v>420</v>
      </c>
      <c r="C5" s="4">
        <f t="shared" si="8"/>
        <v>504</v>
      </c>
      <c r="D5" s="4">
        <f t="shared" si="2"/>
        <v>604.79999999999995</v>
      </c>
      <c r="E5" s="5">
        <f t="shared" si="3"/>
        <v>2400000</v>
      </c>
      <c r="F5" s="10">
        <f t="shared" si="4"/>
        <v>5714</v>
      </c>
      <c r="G5" s="10">
        <f t="shared" si="5"/>
        <v>4762</v>
      </c>
      <c r="H5" s="10">
        <f t="shared" si="6"/>
        <v>3968</v>
      </c>
      <c r="I5" s="4" t="e">
        <f>#REF!</f>
        <v>#REF!</v>
      </c>
      <c r="J5" s="4">
        <f t="shared" si="7"/>
        <v>0</v>
      </c>
      <c r="O5">
        <v>0</v>
      </c>
      <c r="P5">
        <f t="shared" si="9"/>
        <v>0</v>
      </c>
      <c r="Q5">
        <v>420</v>
      </c>
      <c r="R5" s="2">
        <v>2400000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440.97222222222229</v>
      </c>
      <c r="C6" s="4">
        <f t="shared" si="8"/>
        <v>529.16666666666674</v>
      </c>
      <c r="D6" s="4">
        <f t="shared" si="2"/>
        <v>635.00000000000011</v>
      </c>
      <c r="E6" s="5">
        <f t="shared" si="3"/>
        <v>2750000</v>
      </c>
      <c r="F6" s="10">
        <f t="shared" si="4"/>
        <v>6236</v>
      </c>
      <c r="G6" s="10">
        <f t="shared" si="5"/>
        <v>5197</v>
      </c>
      <c r="H6" s="10">
        <f t="shared" si="6"/>
        <v>4331</v>
      </c>
      <c r="I6" s="4" t="e">
        <f>#REF!</f>
        <v>#REF!</v>
      </c>
      <c r="J6" s="4">
        <f t="shared" si="7"/>
        <v>0</v>
      </c>
      <c r="O6">
        <v>635</v>
      </c>
      <c r="P6">
        <f t="shared" si="9"/>
        <v>529.16666666666674</v>
      </c>
      <c r="Q6">
        <f t="shared" ref="Q6:Q8" si="10">P6/1.2</f>
        <v>440.97222222222229</v>
      </c>
      <c r="R6" s="2">
        <v>2750000</v>
      </c>
      <c r="S6" s="8"/>
      <c r="T6" s="8"/>
    </row>
    <row r="7" spans="1:20" x14ac:dyDescent="0.25">
      <c r="A7" s="4">
        <f t="shared" si="0"/>
        <v>0</v>
      </c>
      <c r="B7" s="4">
        <f t="shared" si="1"/>
        <v>666.66666666666674</v>
      </c>
      <c r="C7" s="4">
        <f t="shared" si="8"/>
        <v>800.00000000000011</v>
      </c>
      <c r="D7" s="4">
        <f t="shared" si="2"/>
        <v>960.00000000000011</v>
      </c>
      <c r="E7" s="5">
        <f t="shared" si="3"/>
        <v>5000000</v>
      </c>
      <c r="F7" s="15">
        <f t="shared" si="4"/>
        <v>7500</v>
      </c>
      <c r="G7" s="10">
        <f t="shared" si="5"/>
        <v>6250</v>
      </c>
      <c r="H7" s="10">
        <f t="shared" si="6"/>
        <v>5208</v>
      </c>
      <c r="I7" s="4" t="e">
        <f>#REF!</f>
        <v>#REF!</v>
      </c>
      <c r="J7" s="4">
        <f t="shared" si="7"/>
        <v>0</v>
      </c>
      <c r="O7">
        <v>0</v>
      </c>
      <c r="P7">
        <v>800</v>
      </c>
      <c r="Q7">
        <f t="shared" si="10"/>
        <v>666.66666666666674</v>
      </c>
      <c r="R7" s="2">
        <v>5000000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541.66666666666674</v>
      </c>
      <c r="C8" s="4">
        <f t="shared" si="8"/>
        <v>650.00000000000011</v>
      </c>
      <c r="D8" s="4">
        <f t="shared" si="2"/>
        <v>780.00000000000011</v>
      </c>
      <c r="E8" s="5">
        <f t="shared" si="3"/>
        <v>4200000</v>
      </c>
      <c r="F8" s="15">
        <f t="shared" si="4"/>
        <v>7754</v>
      </c>
      <c r="G8" s="10">
        <f t="shared" si="5"/>
        <v>6462</v>
      </c>
      <c r="H8" s="10">
        <f t="shared" si="6"/>
        <v>5385</v>
      </c>
      <c r="I8" s="4" t="e">
        <f>#REF!</f>
        <v>#REF!</v>
      </c>
      <c r="J8" s="4">
        <f t="shared" si="7"/>
        <v>0</v>
      </c>
      <c r="O8">
        <v>0</v>
      </c>
      <c r="P8">
        <v>650</v>
      </c>
      <c r="Q8">
        <f t="shared" si="10"/>
        <v>541.66666666666674</v>
      </c>
      <c r="R8" s="2">
        <v>4200000</v>
      </c>
      <c r="S8" s="8"/>
      <c r="T8" s="8"/>
    </row>
    <row r="9" spans="1:20" x14ac:dyDescent="0.25">
      <c r="A9" s="4">
        <f t="shared" si="0"/>
        <v>0</v>
      </c>
      <c r="B9" s="4">
        <f t="shared" si="1"/>
        <v>484</v>
      </c>
      <c r="C9" s="4">
        <f t="shared" si="8"/>
        <v>580.79999999999995</v>
      </c>
      <c r="D9" s="4">
        <f t="shared" si="2"/>
        <v>696.95999999999992</v>
      </c>
      <c r="E9" s="5">
        <f t="shared" si="3"/>
        <v>2700000</v>
      </c>
      <c r="F9" s="10">
        <f t="shared" si="4"/>
        <v>5579</v>
      </c>
      <c r="G9" s="10">
        <f t="shared" si="5"/>
        <v>4649</v>
      </c>
      <c r="H9" s="10">
        <f t="shared" si="6"/>
        <v>3874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1">O9/1.2</f>
        <v>0</v>
      </c>
      <c r="Q9">
        <v>484</v>
      </c>
      <c r="R9" s="2">
        <v>2700000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566.66666666666674</v>
      </c>
      <c r="C10" s="4">
        <f t="shared" si="8"/>
        <v>680.00000000000011</v>
      </c>
      <c r="D10" s="4">
        <f t="shared" si="2"/>
        <v>816.00000000000011</v>
      </c>
      <c r="E10" s="5">
        <f t="shared" si="3"/>
        <v>4100000</v>
      </c>
      <c r="F10" s="15">
        <f t="shared" si="4"/>
        <v>7235</v>
      </c>
      <c r="G10" s="10">
        <f t="shared" si="5"/>
        <v>6029</v>
      </c>
      <c r="H10" s="10">
        <f t="shared" si="6"/>
        <v>5025</v>
      </c>
      <c r="I10" s="4" t="e">
        <f>#REF!</f>
        <v>#REF!</v>
      </c>
      <c r="J10" s="4">
        <f t="shared" si="7"/>
        <v>0</v>
      </c>
      <c r="O10">
        <v>0</v>
      </c>
      <c r="P10">
        <v>680</v>
      </c>
      <c r="Q10">
        <f t="shared" ref="Q9:Q12" si="12">P10/1.2</f>
        <v>566.66666666666674</v>
      </c>
      <c r="R10" s="2">
        <v>4100000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557.25228000000004</v>
      </c>
      <c r="C11" s="4">
        <f t="shared" si="8"/>
        <v>668.70273600000007</v>
      </c>
      <c r="D11" s="4">
        <f t="shared" si="2"/>
        <v>802.44328320000011</v>
      </c>
      <c r="E11" s="5">
        <f t="shared" si="3"/>
        <v>3740000</v>
      </c>
      <c r="F11" s="15">
        <f t="shared" si="4"/>
        <v>6712</v>
      </c>
      <c r="G11" s="10">
        <f t="shared" si="5"/>
        <v>5593</v>
      </c>
      <c r="H11" s="10">
        <f t="shared" si="6"/>
        <v>4661</v>
      </c>
      <c r="I11" s="4" t="e">
        <f>#REF!</f>
        <v>#REF!</v>
      </c>
      <c r="J11" s="4" t="str">
        <f t="shared" si="7"/>
        <v>16.12.24</v>
      </c>
      <c r="O11">
        <v>0</v>
      </c>
      <c r="P11">
        <f t="shared" si="11"/>
        <v>0</v>
      </c>
      <c r="Q11">
        <f>51.77*10.764</f>
        <v>557.25228000000004</v>
      </c>
      <c r="R11" s="2">
        <f>3500000+210000+30000</f>
        <v>3740000</v>
      </c>
      <c r="S11" s="8" t="s">
        <v>23</v>
      </c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6" spans="1:20" x14ac:dyDescent="0.25">
      <c r="H16" t="s">
        <v>16</v>
      </c>
    </row>
    <row r="18" spans="7:24" x14ac:dyDescent="0.25">
      <c r="H18" t="s">
        <v>13</v>
      </c>
      <c r="I18">
        <v>352</v>
      </c>
      <c r="J18">
        <f>32.7*10.764</f>
        <v>351.9828</v>
      </c>
    </row>
    <row r="19" spans="7:24" x14ac:dyDescent="0.25">
      <c r="H19" t="s">
        <v>14</v>
      </c>
      <c r="I19">
        <v>7200</v>
      </c>
    </row>
    <row r="20" spans="7:24" x14ac:dyDescent="0.25">
      <c r="H20" t="s">
        <v>15</v>
      </c>
      <c r="I20">
        <f>I19*I18</f>
        <v>2534400</v>
      </c>
    </row>
    <row r="22" spans="7:24" x14ac:dyDescent="0.25">
      <c r="G22" s="6"/>
      <c r="H22" s="6"/>
    </row>
    <row r="23" spans="7:24" x14ac:dyDescent="0.25">
      <c r="I23" t="s">
        <v>22</v>
      </c>
      <c r="O23" t="s">
        <v>21</v>
      </c>
    </row>
    <row r="24" spans="7:24" x14ac:dyDescent="0.25">
      <c r="O24">
        <v>9.5</v>
      </c>
      <c r="P24" s="11">
        <v>6.14</v>
      </c>
      <c r="Q24" s="11">
        <f>P24*O24</f>
        <v>58.33</v>
      </c>
      <c r="R24" s="13"/>
      <c r="T24" s="11"/>
      <c r="U24" s="11"/>
      <c r="V24" s="11"/>
      <c r="W24" s="11"/>
      <c r="X24" s="11"/>
    </row>
    <row r="25" spans="7:24" x14ac:dyDescent="0.25">
      <c r="H25" t="s">
        <v>17</v>
      </c>
      <c r="O25">
        <v>9.5</v>
      </c>
      <c r="P25" s="11">
        <v>13.8</v>
      </c>
      <c r="Q25" s="11">
        <f>P25*O25</f>
        <v>131.1</v>
      </c>
      <c r="R25" s="14"/>
      <c r="T25" s="14"/>
      <c r="U25" s="14"/>
      <c r="V25" s="11"/>
      <c r="W25" s="11"/>
      <c r="X25" s="11"/>
    </row>
    <row r="26" spans="7:24" x14ac:dyDescent="0.25">
      <c r="H26" t="s">
        <v>18</v>
      </c>
      <c r="I26">
        <v>2375000</v>
      </c>
      <c r="O26">
        <v>9</v>
      </c>
      <c r="P26" s="11">
        <v>10.5</v>
      </c>
      <c r="Q26" s="11">
        <f t="shared" ref="Q26:Q33" si="23">P26*O26</f>
        <v>94.5</v>
      </c>
      <c r="R26" s="11"/>
      <c r="T26" s="11"/>
      <c r="U26" s="11"/>
      <c r="V26" s="11"/>
      <c r="W26" s="11"/>
      <c r="X26" s="11"/>
    </row>
    <row r="27" spans="7:24" x14ac:dyDescent="0.25">
      <c r="H27" t="s">
        <v>19</v>
      </c>
      <c r="I27">
        <v>142500</v>
      </c>
      <c r="O27">
        <v>9</v>
      </c>
      <c r="P27" s="11">
        <v>2</v>
      </c>
      <c r="Q27" s="11">
        <f t="shared" si="23"/>
        <v>18</v>
      </c>
      <c r="R27" s="11"/>
      <c r="T27" s="11"/>
      <c r="U27" s="11"/>
      <c r="V27" s="11"/>
      <c r="W27" s="11"/>
      <c r="X27" s="11"/>
    </row>
    <row r="28" spans="7:24" x14ac:dyDescent="0.25">
      <c r="H28" t="s">
        <v>20</v>
      </c>
      <c r="I28">
        <v>23750</v>
      </c>
      <c r="O28">
        <v>4</v>
      </c>
      <c r="P28" s="11">
        <v>3</v>
      </c>
      <c r="Q28" s="11">
        <f t="shared" si="23"/>
        <v>12</v>
      </c>
      <c r="R28" s="12"/>
      <c r="T28" s="12"/>
      <c r="U28" s="12"/>
      <c r="V28" s="11"/>
      <c r="W28" s="11"/>
      <c r="X28" s="11"/>
    </row>
    <row r="29" spans="7:24" x14ac:dyDescent="0.25">
      <c r="I29">
        <f>SUM(I26:I28)</f>
        <v>2541250</v>
      </c>
      <c r="O29">
        <v>7.5</v>
      </c>
      <c r="P29" s="11">
        <v>3</v>
      </c>
      <c r="Q29" s="11">
        <f t="shared" si="23"/>
        <v>22.5</v>
      </c>
      <c r="R29" s="11"/>
      <c r="T29" s="11"/>
      <c r="U29" s="11"/>
      <c r="V29" s="11"/>
      <c r="W29" s="11"/>
      <c r="X29" s="11"/>
    </row>
    <row r="30" spans="7:24" x14ac:dyDescent="0.25">
      <c r="O30">
        <v>8.3800000000000008</v>
      </c>
      <c r="P30" s="11">
        <v>7.2</v>
      </c>
      <c r="Q30" s="11">
        <f t="shared" si="23"/>
        <v>60.336000000000006</v>
      </c>
      <c r="R30" s="11"/>
      <c r="T30" s="11"/>
      <c r="U30" s="11"/>
      <c r="V30" s="11"/>
      <c r="W30" s="11"/>
      <c r="X30" s="11"/>
    </row>
    <row r="31" spans="7:24" x14ac:dyDescent="0.25">
      <c r="O31">
        <v>5.5</v>
      </c>
      <c r="P31" s="11">
        <v>4</v>
      </c>
      <c r="Q31" s="11">
        <f t="shared" si="23"/>
        <v>22</v>
      </c>
      <c r="R31" s="11"/>
      <c r="T31" s="11"/>
      <c r="U31" s="11"/>
      <c r="V31" s="11"/>
      <c r="W31" s="11"/>
      <c r="X31" s="11"/>
    </row>
    <row r="32" spans="7:24" x14ac:dyDescent="0.25">
      <c r="O32">
        <v>4</v>
      </c>
      <c r="P32" s="11">
        <v>1.5</v>
      </c>
      <c r="Q32" s="11">
        <f t="shared" si="23"/>
        <v>6</v>
      </c>
      <c r="R32" s="11"/>
      <c r="S32" s="6"/>
      <c r="T32" s="11"/>
      <c r="U32" s="11"/>
      <c r="V32" s="11"/>
      <c r="W32" s="11"/>
      <c r="X32" s="11"/>
    </row>
    <row r="33" spans="15:24" x14ac:dyDescent="0.25">
      <c r="O33">
        <v>3.58</v>
      </c>
      <c r="P33" s="11">
        <v>2.17</v>
      </c>
      <c r="Q33" s="11">
        <f t="shared" si="23"/>
        <v>7.7686000000000002</v>
      </c>
      <c r="R33" s="11"/>
      <c r="S33" s="6"/>
      <c r="T33" s="11"/>
      <c r="U33" s="11"/>
      <c r="V33" s="11"/>
      <c r="W33" s="11"/>
      <c r="X33" s="11"/>
    </row>
    <row r="34" spans="15:24" x14ac:dyDescent="0.25">
      <c r="Q34" s="11">
        <f>SUM(Q24:Q33)</f>
        <v>432.53460000000001</v>
      </c>
      <c r="R34" s="11"/>
    </row>
    <row r="35" spans="15:24" x14ac:dyDescent="0.25">
      <c r="Q35" s="11"/>
      <c r="R35" s="11"/>
      <c r="T35" s="6"/>
    </row>
    <row r="36" spans="15:24" x14ac:dyDescent="0.25">
      <c r="P36" s="11"/>
      <c r="Q36" s="11">
        <f>Q34-Q24-Q27</f>
        <v>356.20460000000003</v>
      </c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7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C2" sqref="C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2024-12-30T07:30:53Z</dcterms:modified>
</cp:coreProperties>
</file>