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RACPC Kalyan\Ramlochan Shyamlal Patel\"/>
    </mc:Choice>
  </mc:AlternateContent>
  <xr:revisionPtr revIDLastSave="0" documentId="13_ncr:1_{911C7D50-1EFF-48C6-B62E-A15792611D7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6" i="4" l="1"/>
  <c r="Q5" i="4"/>
  <c r="H22" i="4"/>
  <c r="J23" i="4"/>
  <c r="H20" i="4"/>
  <c r="I19" i="4"/>
  <c r="I18" i="4"/>
  <c r="I23" i="4"/>
  <c r="I32" i="4"/>
  <c r="Q12" i="4" l="1"/>
  <c r="P12" i="4"/>
  <c r="P11" i="4"/>
  <c r="Q11" i="4" s="1"/>
  <c r="Q10" i="4"/>
  <c r="P10" i="4"/>
  <c r="P9" i="4"/>
  <c r="Q9" i="4" s="1"/>
  <c r="P8" i="4"/>
  <c r="Q8" i="4" s="1"/>
  <c r="P7" i="4"/>
  <c r="Q7" i="4" s="1"/>
  <c r="P6" i="4"/>
  <c r="P5" i="4"/>
  <c r="P4" i="4"/>
  <c r="Q4" i="4" s="1"/>
  <c r="P3" i="4"/>
  <c r="P2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C13" i="4" s="1"/>
  <c r="B14" i="4"/>
  <c r="C14" i="4" s="1"/>
  <c r="B15" i="4"/>
  <c r="C15" i="4" s="1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<sst xmlns="http://schemas.openxmlformats.org/spreadsheetml/2006/main" count="140" uniqueCount="25">
  <si>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</si>
  <si>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</si>
  <si>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</si>
  <si>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</si>
  <si>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</si>
  <si>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</si>
  <si>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</si>
  <si>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</si>
  <si>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</si>
  <si>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</si>
  <si>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</si>
  <si>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</si>
  <si>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</si>
  <si>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1205, 12th Floor, Building No 2, Wing - B, Gunjai Darshan, Shani Mandir Road, Village - Katemanivali, Taluka - Kalyan, District - Thane,'</t>
  </si>
  <si>
    <t>agreement - 2024</t>
  </si>
  <si>
    <t>av</t>
  </si>
  <si>
    <t>sd</t>
  </si>
  <si>
    <t>rd</t>
  </si>
  <si>
    <t>bua</t>
  </si>
  <si>
    <t>rate</t>
  </si>
  <si>
    <t>fmv</t>
  </si>
  <si>
    <t>ca</t>
  </si>
  <si>
    <t>encl bal</t>
  </si>
  <si>
    <t>11.10.24</t>
  </si>
  <si>
    <t>18.03.24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</si>
</sst>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401297</xdr:colOff>
      <xdr:row>47</xdr:row>
      <xdr:rowOff>172660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A3F383-9925-447E-B7ED-81802BF21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35697" cy="8668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401297</xdr:colOff>
      <xdr:row>51</xdr:row>
      <xdr:rowOff>48828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7F3D55-1082-4827-95E3-84A34EFDA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935697" cy="8621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544192</xdr:colOff>
      <xdr:row>46</xdr:row>
      <xdr:rowOff>144091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916C53-2CC1-40BA-AFFA-A6FB71AE3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078592" cy="87165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52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5587AD-191F-4C5E-A3B2-5C52590E3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9410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12</xdr:col>
      <xdr:colOff>238125</xdr:colOff>
      <xdr:row>53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BBB12-9BF3-425B-AA13-6067442E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7553325" cy="878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topLeftCell="D1" zoomScaleNormal="100" workbookViewId="0">
      <selection activeCell="E20" sqref="E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484</v>
      </c>
      <c r="C2" s="4">
        <f>B2*1.2</f>
        <v>580.79999999999995</v>
      </c>
      <c r="D2" s="4">
        <f t="shared" ref="D2:D13" si="2">C2*1.2</f>
        <v>696.95999999999992</v>
      </c>
      <c r="E2" s="5">
        <f t="shared" ref="E2:E13" si="3">R2</f>
        <v>5900000</v>
      </c>
      <c r="F2" s="10">
        <f t="shared" ref="F2:F13" si="4">ROUND((E2/B2),0)</f>
        <v>12190</v>
      </c>
      <c r="G2" s="10">
        <f t="shared" ref="G2:G13" si="5">ROUND((E2/C2),0)</f>
        <v>10158</v>
      </c>
      <c r="H2" s="10">
        <f t="shared" ref="H2:H13" si="6">ROUND((E2/D2),0)</f>
        <v>8465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484</v>
      </c>
      <c r="R2" s="2">
        <v>5900000</v>
      </c>
      <c r="S2" s="8"/>
      <c r="T2" s="8"/>
    </row>
    <row r="3" spans="1:20" x14ac:dyDescent="0.25">
      <c r="A3" s="4">
        <f t="shared" si="0"/>
        <v>0</v>
      </c>
      <c r="B3" s="4">
        <f t="shared" si="1"/>
        <v>400</v>
      </c>
      <c r="C3" s="4">
        <f t="shared" ref="C3:C15" si="9">B3*1.2</f>
        <v>480</v>
      </c>
      <c r="D3" s="4">
        <f t="shared" si="2"/>
        <v>576</v>
      </c>
      <c r="E3" s="5">
        <f t="shared" si="3"/>
        <v>4499000</v>
      </c>
      <c r="F3" s="15">
        <f t="shared" si="4"/>
        <v>11248</v>
      </c>
      <c r="G3" s="10">
        <f t="shared" si="5"/>
        <v>9373</v>
      </c>
      <c r="H3" s="10">
        <f t="shared" si="6"/>
        <v>7811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400</v>
      </c>
      <c r="R3" s="2">
        <v>4499000</v>
      </c>
      <c r="S3" s="8"/>
      <c r="T3" s="8"/>
    </row>
    <row r="4" spans="1:20" x14ac:dyDescent="0.25">
      <c r="A4" s="4">
        <f t="shared" si="0"/>
        <v>0</v>
      </c>
      <c r="B4" s="4">
        <f t="shared" si="1"/>
        <v>447.91666666666669</v>
      </c>
      <c r="C4" s="4">
        <f t="shared" si="9"/>
        <v>537.5</v>
      </c>
      <c r="D4" s="4">
        <f t="shared" si="2"/>
        <v>645</v>
      </c>
      <c r="E4" s="5">
        <f t="shared" si="3"/>
        <v>4500000</v>
      </c>
      <c r="F4" s="15">
        <f t="shared" si="4"/>
        <v>10047</v>
      </c>
      <c r="G4" s="10">
        <f t="shared" si="5"/>
        <v>8372</v>
      </c>
      <c r="H4" s="10">
        <f t="shared" si="6"/>
        <v>6977</v>
      </c>
      <c r="I4" s="4" t="e">
        <f>#REF!</f>
        <v>#REF!</v>
      </c>
      <c r="J4" s="4">
        <f t="shared" si="7"/>
        <v>0</v>
      </c>
      <c r="O4">
        <v>645</v>
      </c>
      <c r="P4">
        <f t="shared" si="8"/>
        <v>537.5</v>
      </c>
      <c r="Q4">
        <f t="shared" ref="Q2:Q12" si="10">P4/1.2</f>
        <v>447.91666666666669</v>
      </c>
      <c r="R4" s="2">
        <v>4500000</v>
      </c>
      <c r="S4" s="8"/>
      <c r="T4" s="8"/>
    </row>
    <row r="5" spans="1:20" x14ac:dyDescent="0.25">
      <c r="A5" s="4">
        <f t="shared" si="0"/>
        <v>0</v>
      </c>
      <c r="B5" s="4">
        <f t="shared" si="1"/>
        <v>556.82171999999991</v>
      </c>
      <c r="C5" s="4">
        <f t="shared" si="9"/>
        <v>668.18606399999987</v>
      </c>
      <c r="D5" s="4">
        <f t="shared" si="2"/>
        <v>801.8232767999998</v>
      </c>
      <c r="E5" s="5">
        <f t="shared" si="3"/>
        <v>5499310</v>
      </c>
      <c r="F5" s="15">
        <f t="shared" si="4"/>
        <v>9876</v>
      </c>
      <c r="G5" s="10">
        <f t="shared" si="5"/>
        <v>8230</v>
      </c>
      <c r="H5" s="10">
        <f t="shared" si="6"/>
        <v>6859</v>
      </c>
      <c r="I5" s="4" t="e">
        <f>#REF!</f>
        <v>#REF!</v>
      </c>
      <c r="J5" s="4">
        <f t="shared" si="7"/>
        <v>16</v>
      </c>
      <c r="O5">
        <v>0</v>
      </c>
      <c r="P5">
        <f t="shared" si="8"/>
        <v>0</v>
      </c>
      <c r="Q5">
        <f>51.73*10.764</f>
        <v>556.82171999999991</v>
      </c>
      <c r="R5" s="2">
        <v>5499310</v>
      </c>
      <c r="S5" s="8">
        <v>16</v>
      </c>
      <c r="T5" s="8" t="s">
        <v>23</v>
      </c>
    </row>
    <row r="6" spans="1:20" x14ac:dyDescent="0.25">
      <c r="A6" s="4">
        <f t="shared" si="0"/>
        <v>0</v>
      </c>
      <c r="B6" s="4">
        <f t="shared" si="1"/>
        <v>441.96983999999998</v>
      </c>
      <c r="C6" s="4">
        <f t="shared" si="9"/>
        <v>530.36380799999995</v>
      </c>
      <c r="D6" s="4">
        <f t="shared" si="2"/>
        <v>636.43656959999987</v>
      </c>
      <c r="E6" s="5">
        <f t="shared" si="3"/>
        <v>4160000</v>
      </c>
      <c r="F6" s="15">
        <f t="shared" si="4"/>
        <v>9412</v>
      </c>
      <c r="G6" s="10">
        <f t="shared" si="5"/>
        <v>7844</v>
      </c>
      <c r="H6" s="10">
        <f t="shared" si="6"/>
        <v>6536</v>
      </c>
      <c r="I6" s="4" t="e">
        <f>#REF!</f>
        <v>#REF!</v>
      </c>
      <c r="J6" s="4">
        <f t="shared" si="7"/>
        <v>7</v>
      </c>
      <c r="O6">
        <v>0</v>
      </c>
      <c r="P6">
        <f t="shared" si="8"/>
        <v>0</v>
      </c>
      <c r="Q6">
        <f>41.06*10.764</f>
        <v>441.96983999999998</v>
      </c>
      <c r="R6" s="2">
        <v>4160000</v>
      </c>
      <c r="S6" s="8">
        <v>7</v>
      </c>
      <c r="T6" s="8" t="s">
        <v>24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G17" t="s">
        <v>13</v>
      </c>
    </row>
    <row r="18" spans="7:24" x14ac:dyDescent="0.25">
      <c r="G18" t="s">
        <v>21</v>
      </c>
      <c r="H18">
        <v>484</v>
      </c>
      <c r="I18">
        <f>45*10.764</f>
        <v>484.38</v>
      </c>
    </row>
    <row r="19" spans="7:24" x14ac:dyDescent="0.25">
      <c r="G19" t="s">
        <v>22</v>
      </c>
      <c r="H19">
        <v>72</v>
      </c>
      <c r="I19">
        <f>6.73*10.764</f>
        <v>72.441720000000004</v>
      </c>
    </row>
    <row r="20" spans="7:24" x14ac:dyDescent="0.25">
      <c r="H20">
        <f>H19+H18</f>
        <v>556</v>
      </c>
    </row>
    <row r="21" spans="7:24" x14ac:dyDescent="0.25">
      <c r="G21" t="s">
        <v>19</v>
      </c>
      <c r="H21">
        <v>10000</v>
      </c>
    </row>
    <row r="22" spans="7:24" x14ac:dyDescent="0.25">
      <c r="G22" t="s">
        <v>20</v>
      </c>
      <c r="H22">
        <f>H21*H20</f>
        <v>5560000</v>
      </c>
    </row>
    <row r="23" spans="7:24" x14ac:dyDescent="0.25">
      <c r="G23" t="s">
        <v>18</v>
      </c>
      <c r="H23">
        <v>613</v>
      </c>
      <c r="I23">
        <f>56.903*10.764</f>
        <v>612.50389199999995</v>
      </c>
      <c r="J23">
        <f>I23/H20</f>
        <v>1.1016257050359712</v>
      </c>
    </row>
    <row r="26" spans="7:24" x14ac:dyDescent="0.25">
      <c r="G26" s="6"/>
      <c r="H26" s="6"/>
    </row>
    <row r="28" spans="7:24" x14ac:dyDescent="0.25">
      <c r="H28" t="s">
        <v>14</v>
      </c>
      <c r="P28" s="11"/>
      <c r="Q28" s="11"/>
      <c r="R28" s="13"/>
      <c r="T28" s="11"/>
      <c r="U28" s="11"/>
      <c r="V28" s="11"/>
      <c r="W28" s="11"/>
      <c r="X28" s="11"/>
    </row>
    <row r="29" spans="7:24" x14ac:dyDescent="0.25">
      <c r="H29" t="s">
        <v>15</v>
      </c>
      <c r="I29">
        <v>5518000</v>
      </c>
      <c r="P29" s="11"/>
      <c r="Q29" s="14"/>
      <c r="R29" s="14"/>
      <c r="T29" s="14"/>
      <c r="U29" s="14"/>
      <c r="V29" s="11"/>
      <c r="W29" s="11"/>
      <c r="X29" s="11"/>
    </row>
    <row r="30" spans="7:24" x14ac:dyDescent="0.25">
      <c r="H30" t="s">
        <v>16</v>
      </c>
      <c r="I30">
        <v>386300</v>
      </c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H31" t="s">
        <v>17</v>
      </c>
      <c r="I31">
        <v>30000</v>
      </c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I32">
        <f>SUM(I29:I31)</f>
        <v>5934300</v>
      </c>
      <c r="P32" s="11"/>
      <c r="Q32" s="11"/>
      <c r="R32" s="12"/>
      <c r="T32" s="12"/>
      <c r="U32" s="12"/>
      <c r="V32" s="11"/>
      <c r="W32" s="11"/>
      <c r="X32" s="11"/>
    </row>
    <row r="33" spans="16:24" x14ac:dyDescent="0.25">
      <c r="P33" s="11"/>
      <c r="Q33" s="11"/>
      <c r="R33" s="11"/>
      <c r="T33" s="11"/>
      <c r="U33" s="11"/>
      <c r="V33" s="11"/>
      <c r="W33" s="11"/>
      <c r="X33" s="11"/>
    </row>
    <row r="34" spans="16:24" x14ac:dyDescent="0.25">
      <c r="P34" s="11"/>
      <c r="Q34" s="11"/>
      <c r="R34" s="11"/>
      <c r="T34" s="11"/>
      <c r="U34" s="11"/>
      <c r="V34" s="11"/>
      <c r="W34" s="11"/>
      <c r="X34" s="11"/>
    </row>
    <row r="35" spans="16:24" x14ac:dyDescent="0.25">
      <c r="P35" s="11"/>
      <c r="Q35" s="11"/>
      <c r="R35" s="11"/>
      <c r="T35" s="11"/>
      <c r="U35" s="11"/>
      <c r="V35" s="11"/>
      <c r="W35" s="11"/>
      <c r="X35" s="11"/>
    </row>
    <row r="36" spans="16:24" x14ac:dyDescent="0.25">
      <c r="P36" s="11"/>
      <c r="Q36" s="11"/>
      <c r="R36" s="11"/>
      <c r="S36" s="6"/>
      <c r="T36" s="11"/>
      <c r="U36" s="11"/>
      <c r="V36" s="11"/>
      <c r="W36" s="11"/>
      <c r="X36" s="11"/>
    </row>
    <row r="37" spans="16:24" x14ac:dyDescent="0.25">
      <c r="P37" s="11"/>
      <c r="Q37" s="11"/>
      <c r="R37" s="11"/>
      <c r="S37" s="6"/>
      <c r="T37" s="11"/>
      <c r="U37" s="11"/>
      <c r="V37" s="11"/>
      <c r="W37" s="11"/>
      <c r="X37" s="11"/>
    </row>
    <row r="38" spans="16:24" x14ac:dyDescent="0.25">
      <c r="Q38" s="11"/>
      <c r="R38" s="11"/>
    </row>
    <row r="39" spans="16:24" x14ac:dyDescent="0.25">
      <c r="Q39" s="11"/>
      <c r="R39" s="11"/>
      <c r="T39" s="6"/>
    </row>
    <row r="40" spans="16:24" x14ac:dyDescent="0.25">
      <c r="P40" s="11"/>
      <c r="Q40" s="11"/>
      <c r="R40" s="11"/>
      <c r="S40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16"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2024-12-28T06:23:17Z</dcterms:modified>
</cp:coreProperties>
</file>